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firstSheet="4" activeTab="13"/>
  </bookViews>
  <sheets>
    <sheet name="зміст" sheetId="1" r:id="rId1"/>
    <sheet name="1" sheetId="2" r:id="rId2"/>
    <sheet name="1_1" sheetId="3" r:id="rId3"/>
    <sheet name="1_1_1" sheetId="4" r:id="rId4"/>
    <sheet name="1_2" sheetId="5" r:id="rId5"/>
    <sheet name="1_2_1" sheetId="6" r:id="rId6"/>
    <sheet name="1_3" sheetId="7" r:id="rId7"/>
    <sheet name="1_3_1" sheetId="8" r:id="rId8"/>
    <sheet name="1_4" sheetId="9" r:id="rId9"/>
    <sheet name="1_5" sheetId="10" r:id="rId10"/>
    <sheet name="1_5_1" sheetId="11" r:id="rId11"/>
    <sheet name="1_5_2" sheetId="12" r:id="rId12"/>
    <sheet name="1_6_1" sheetId="13" r:id="rId13"/>
    <sheet name="1_6_2" sheetId="14" r:id="rId14"/>
    <sheet name="1_6_3" sheetId="15" r:id="rId15"/>
    <sheet name="1_6_4" sheetId="16" r:id="rId16"/>
    <sheet name="2_1" sheetId="17" r:id="rId17"/>
    <sheet name="2_2" sheetId="18" r:id="rId18"/>
    <sheet name="2_3" sheetId="19" r:id="rId19"/>
    <sheet name="2_4" sheetId="20" r:id="rId20"/>
    <sheet name="3_1" sheetId="21" r:id="rId21"/>
    <sheet name="3_2_1" sheetId="22" r:id="rId22"/>
    <sheet name="3_2_2" sheetId="23" r:id="rId23"/>
    <sheet name="3_3_1" sheetId="24" r:id="rId24"/>
    <sheet name="3_3_2" sheetId="25" r:id="rId25"/>
    <sheet name="4_1" sheetId="26" r:id="rId26"/>
    <sheet name="4_2" sheetId="27" r:id="rId27"/>
    <sheet name="4_3" sheetId="28" r:id="rId28"/>
    <sheet name="5_1" sheetId="29" r:id="rId29"/>
    <sheet name="5_2" sheetId="30" r:id="rId30"/>
    <sheet name="5_3" sheetId="31" r:id="rId31"/>
    <sheet name="6_1" sheetId="32" r:id="rId32"/>
    <sheet name="6_2" sheetId="33" r:id="rId33"/>
    <sheet name="Z6_2" sheetId="34" r:id="rId34"/>
    <sheet name="6_3" sheetId="35" r:id="rId35"/>
    <sheet name="6_4" sheetId="36" r:id="rId36"/>
    <sheet name="7_1" sheetId="37" r:id="rId37"/>
    <sheet name="7_2" sheetId="38" r:id="rId38"/>
    <sheet name="7_3" sheetId="39" r:id="rId39"/>
    <sheet name="8_1" sheetId="40" r:id="rId40"/>
    <sheet name="8_2" sheetId="41" r:id="rId41"/>
    <sheet name="8_3" sheetId="42" r:id="rId42"/>
    <sheet name="8_4" sheetId="43" r:id="rId43"/>
    <sheet name="9_1" sheetId="44" r:id="rId44"/>
    <sheet name="9_2" sheetId="45" r:id="rId45"/>
    <sheet name="Лист1" sheetId="46" r:id="rId46"/>
  </sheets>
  <definedNames>
    <definedName name="_Z1">#REF!</definedName>
    <definedName name="S2_2_СУМА">#REF!</definedName>
    <definedName name="Z1_1" localSheetId="2">#REF!</definedName>
    <definedName name="Z1_1">#REF!</definedName>
    <definedName name="Z1_2" localSheetId="5">#REF!</definedName>
    <definedName name="Z1_2">#REF!</definedName>
    <definedName name="Z1_3" localSheetId="7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'Z6_2'!$A$1:$D$28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#REF!</definedName>
    <definedName name="_xlnm.Print_Titles" localSheetId="2">'1_1'!$A:$B</definedName>
    <definedName name="_xlnm.Print_Titles" localSheetId="12">'1_6_1'!$A:$B</definedName>
    <definedName name="_xlnm.Print_Area" localSheetId="1">'1'!$A$1:$I$48</definedName>
    <definedName name="_xlnm.Print_Area" localSheetId="2">'1_1'!$A$1:$AA$36</definedName>
    <definedName name="_xlnm.Print_Area" localSheetId="6">'1_3'!$A$1:$R$39</definedName>
    <definedName name="_xlnm.Print_Area" localSheetId="9">'1_5'!$A$1:$I$45</definedName>
    <definedName name="_xlnm.Print_Area" localSheetId="10">'1_5_1'!$A$1:$F$36</definedName>
    <definedName name="_xlnm.Print_Area" localSheetId="11">'1_5_2'!$A$1:$F$16</definedName>
    <definedName name="_xlnm.Print_Area" localSheetId="16">'2_1'!$A$1:$N$36</definedName>
    <definedName name="_xlnm.Print_Area" localSheetId="17">'2_2'!$A$1:$G$22</definedName>
    <definedName name="_xlnm.Print_Area" localSheetId="18">'2_3'!$A$1:$M$44</definedName>
    <definedName name="_xlnm.Print_Area" localSheetId="19">'2_4'!$A$1:$P$41</definedName>
    <definedName name="_xlnm.Print_Area" localSheetId="23">'3_3_1'!$A$1:$P$44</definedName>
    <definedName name="_xlnm.Print_Area" localSheetId="24">'3_3_2'!$A$1:$P$42</definedName>
    <definedName name="_xlnm.Print_Area" localSheetId="25">'4_1'!$A$1:$M$42</definedName>
    <definedName name="_xlnm.Print_Area" localSheetId="26">'4_2'!$A$1:$J$53</definedName>
    <definedName name="_xlnm.Print_Area" localSheetId="27">'4_3'!$A$1:$P$41</definedName>
    <definedName name="_xlnm.Print_Area" localSheetId="28">'5_1'!$A$1:$H$42</definedName>
    <definedName name="_xlnm.Print_Area" localSheetId="29">'5_2'!$A$1:$R$38</definedName>
    <definedName name="_xlnm.Print_Area" localSheetId="32">'6_2'!$A$1:$H$53</definedName>
    <definedName name="_xlnm.Print_Area" localSheetId="34">'6_3'!$A$1:$N$40</definedName>
    <definedName name="_xlnm.Print_Area" localSheetId="36">'7_1'!$A$1:$P$45</definedName>
    <definedName name="_xlnm.Print_Area" localSheetId="37">'7_2'!$A$1:$P$36</definedName>
    <definedName name="_xlnm.Print_Area" localSheetId="38">'7_3'!$A$1:$P$43</definedName>
    <definedName name="_xlnm.Print_Area" localSheetId="39">'8_1'!$A$1:$Q$44</definedName>
    <definedName name="_xlnm.Print_Area" localSheetId="40">'8_2'!$A$1:$Q$43</definedName>
    <definedName name="_xlnm.Print_Area" localSheetId="41">'8_3'!$A$1:$P$39</definedName>
    <definedName name="_xlnm.Print_Area" localSheetId="42">'8_4'!$A$1:$P$37</definedName>
    <definedName name="_xlnm.Print_Area" localSheetId="43">'9_1'!$A$1:$P$44</definedName>
    <definedName name="_xlnm.Print_Area" localSheetId="44">'9_2'!$A$1:$P$38</definedName>
  </definedNames>
  <calcPr fullCalcOnLoad="1"/>
</workbook>
</file>

<file path=xl/sharedStrings.xml><?xml version="1.0" encoding="utf-8"?>
<sst xmlns="http://schemas.openxmlformats.org/spreadsheetml/2006/main" count="2492" uniqueCount="603">
  <si>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</si>
  <si>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</si>
  <si>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</si>
  <si>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</si>
  <si>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І півріччя 2010</t>
  </si>
  <si>
    <t>І півріччя 2011</t>
  </si>
  <si>
    <t>Динаміка</t>
  </si>
  <si>
    <t xml:space="preserve">% 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</si>
  <si>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</si>
  <si>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</si>
  <si>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</si>
  <si>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</si>
  <si>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</si>
  <si>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</si>
  <si>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</si>
  <si>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</si>
  <si>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</si>
  <si>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</si>
  <si>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</si>
  <si>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</si>
  <si>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</si>
  <si>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</si>
  <si>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</si>
  <si>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</si>
  <si>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</si>
  <si>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</si>
  <si>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інших справ і матеріалів</t>
  </si>
  <si>
    <t>Надійшло до  апеляційних судів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</si>
  <si>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</si>
  <si>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</si>
  <si>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</si>
  <si>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</si>
  <si>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</si>
  <si>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</si>
  <si>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апеляційних загальних судів справ про перегляд судових рішень кримінального судочинства у порядку виключного провадження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</si>
  <si>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</si>
  <si>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</si>
  <si>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</si>
  <si>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</si>
  <si>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</si>
  <si>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м. Севастополь</t>
  </si>
  <si>
    <t>м. Київ</t>
  </si>
  <si>
    <t>Чернігівська</t>
  </si>
  <si>
    <t>Чернівецька</t>
  </si>
  <si>
    <t>Черкаська</t>
  </si>
  <si>
    <t>Хмельницька</t>
  </si>
  <si>
    <t>Херсонська</t>
  </si>
  <si>
    <t>Харківська</t>
  </si>
  <si>
    <t>Тернопільська</t>
  </si>
  <si>
    <t>Сумська</t>
  </si>
  <si>
    <t>Рівненська</t>
  </si>
  <si>
    <t>Полтавська</t>
  </si>
  <si>
    <t>Одеська</t>
  </si>
  <si>
    <t>Миколаївська</t>
  </si>
  <si>
    <t>Львівська</t>
  </si>
  <si>
    <t>Луганська</t>
  </si>
  <si>
    <t>Кіровоградська</t>
  </si>
  <si>
    <t>Київська</t>
  </si>
  <si>
    <t>І.-Франківська</t>
  </si>
  <si>
    <t>Запорізька</t>
  </si>
  <si>
    <t>Закарпатська</t>
  </si>
  <si>
    <t>Житомирська</t>
  </si>
  <si>
    <t>Донецька</t>
  </si>
  <si>
    <t>Дніпропетровська</t>
  </si>
  <si>
    <t>Волинська</t>
  </si>
  <si>
    <t>Вінницька</t>
  </si>
  <si>
    <t>Автономна Республіка Крим</t>
  </si>
  <si>
    <t>%</t>
  </si>
  <si>
    <t>УСЬОГО справ і матеріалів</t>
  </si>
  <si>
    <t>Інших справ і матеріалів</t>
  </si>
  <si>
    <t>Заяв про перегляд судових рішень цивільного судочинства за нововиявленими обставинами</t>
  </si>
  <si>
    <t>Заяв про перегляд судових рішень адміністративного судочинства за нововиявленими обставинами</t>
  </si>
  <si>
    <t>Справ та матеріалів про адміністративні правопорушення</t>
  </si>
  <si>
    <t>Справ і матеріалів цивільного судочинства</t>
  </si>
  <si>
    <t>Справ і матеріалів адміністративного судочинства</t>
  </si>
  <si>
    <t>Справ і матеріалів кримінального судочинства</t>
  </si>
  <si>
    <t>Кількість суддів за штатом</t>
  </si>
  <si>
    <t>Кількість судів</t>
  </si>
  <si>
    <t>Область
(регіон)</t>
  </si>
  <si>
    <t>Середньомісячне надходження справ і матеріалів на одного суддю місцевого загального суду</t>
  </si>
  <si>
    <t xml:space="preserve">              Середньомісячне надходження справ і матеріалів на одного суддю місцевого загального суду</t>
  </si>
  <si>
    <t>Середньомісячне надходження на одного суддю місцевого загального суду</t>
  </si>
  <si>
    <t>Таблиця 1.1.1 (продовження)</t>
  </si>
  <si>
    <t>Таблиця 1.1.1</t>
  </si>
  <si>
    <t>АР Крим</t>
  </si>
  <si>
    <t>Дина-міка</t>
  </si>
  <si>
    <t xml:space="preserve">                                                        Надходження справ і матеріалів до місцевих загальних судів</t>
  </si>
  <si>
    <t>Таблиця 1.1</t>
  </si>
  <si>
    <t>Х</t>
  </si>
  <si>
    <t>Питома вага від числа нерозглянутих справ, за мінусом зупинених провадженням, %</t>
  </si>
  <si>
    <t xml:space="preserve">Не розглянуто справ у строк понад 2 місяці (без урахування справ із зупиненим провадженням) </t>
  </si>
  <si>
    <t xml:space="preserve">Питома вага від числа справ, що перебували у провадженні, % </t>
  </si>
  <si>
    <t>Залишок нерозглянутих справ (без урахування справ, провадження в яких зупинено)</t>
  </si>
  <si>
    <t xml:space="preserve">Залишок нерозглянутих справ на кінець звітного періоду </t>
  </si>
  <si>
    <t xml:space="preserve">Питома вага від справ, провадження в яких закінчено,   % </t>
  </si>
  <si>
    <t>У тому числі з порушенням термінів розгляду справ, встановлених КАС України</t>
  </si>
  <si>
    <t>Кількість справ, провадження в яких закінчено, усього</t>
  </si>
  <si>
    <t>Динаміка, %</t>
  </si>
  <si>
    <t>Найменування показника</t>
  </si>
  <si>
    <t>№  з/п</t>
  </si>
  <si>
    <t>Оперативність розгляду справ окружними адміністративними судами</t>
  </si>
  <si>
    <t>Таблиця 1.5.2</t>
  </si>
  <si>
    <t xml:space="preserve">цивільних </t>
  </si>
  <si>
    <t>адміністративних</t>
  </si>
  <si>
    <t>кримінальних справ і матеріалів</t>
  </si>
  <si>
    <t>справ про адміністра-тивні правопору-шення</t>
  </si>
  <si>
    <t>цивільних справ у зв"язку з нововиявленими обставинами</t>
  </si>
  <si>
    <t>адміністративних справ у зв"язку з нововиявленими обставинами</t>
  </si>
  <si>
    <t>кримінальних справ в порядку виключного провадження</t>
  </si>
  <si>
    <t>в апеляційному порядку</t>
  </si>
  <si>
    <t>по  І  інстанції</t>
  </si>
  <si>
    <t>Динаміка
%</t>
  </si>
  <si>
    <t>Надходження справ і матеріалів на на розгляд до апеляційних загальних судів
 у І півріччі 2011 року</t>
  </si>
  <si>
    <t>Надходження справ та матеріалів до апеляційних загальних судів</t>
  </si>
  <si>
    <t>Таблиця 1.2</t>
  </si>
  <si>
    <t>* показники для формування бюджетного запиту</t>
  </si>
  <si>
    <t xml:space="preserve">Розглянуто  </t>
  </si>
  <si>
    <t xml:space="preserve">Знаходилось на розгляді </t>
  </si>
  <si>
    <t>Кількість справ і матеріалів, що знаходились на розгляді в місцевих загальних судах*</t>
  </si>
  <si>
    <t>Таблиця 1.6.1 (продовження)</t>
  </si>
  <si>
    <t>Таблиця 1.6.1</t>
  </si>
  <si>
    <t xml:space="preserve">цивіль-них </t>
  </si>
  <si>
    <t>адміні-стратив-них</t>
  </si>
  <si>
    <t>кримі-нальних справ і матеріалів</t>
  </si>
  <si>
    <t>справ про адміністра-тивні правопо-рушення</t>
  </si>
  <si>
    <t>цивільних справ у зв"язку з нововиявле-ними обставинами</t>
  </si>
  <si>
    <t>адміністра-тивних справ у зв"язку з новови-явленими обстави-нами</t>
  </si>
  <si>
    <t>Середньомісячне надходження справ і матеріалів на одного суддю апеляційного загального суду
 у І півріччі 2011 року</t>
  </si>
  <si>
    <t>Кількість суддів за штатним розписом</t>
  </si>
  <si>
    <t>Середньомісячне надходження на одного суддю апеляційного загального суду</t>
  </si>
  <si>
    <t>Таблиця 1.2.1</t>
  </si>
  <si>
    <t>м. Севастополя</t>
  </si>
  <si>
    <t>м. Києва</t>
  </si>
  <si>
    <t>Чернігівський</t>
  </si>
  <si>
    <t>Чернівецький</t>
  </si>
  <si>
    <t>Черкаський</t>
  </si>
  <si>
    <t>Хмельницький</t>
  </si>
  <si>
    <t>Херсонський</t>
  </si>
  <si>
    <t>Харківський</t>
  </si>
  <si>
    <t>Тернопільський</t>
  </si>
  <si>
    <t>Сумський</t>
  </si>
  <si>
    <t>Рівненський</t>
  </si>
  <si>
    <t>Полтавський</t>
  </si>
  <si>
    <t>Одеський</t>
  </si>
  <si>
    <t>Миколаївський</t>
  </si>
  <si>
    <t>Львівський</t>
  </si>
  <si>
    <t>Луганський</t>
  </si>
  <si>
    <t>Кіровоградський</t>
  </si>
  <si>
    <t>Київський</t>
  </si>
  <si>
    <t>І.-Франківський</t>
  </si>
  <si>
    <t>Запорізький</t>
  </si>
  <si>
    <t>Закарпатський</t>
  </si>
  <si>
    <t>Житомирський</t>
  </si>
  <si>
    <t>Донецький</t>
  </si>
  <si>
    <t>Дніпропетровський</t>
  </si>
  <si>
    <t>Волинський</t>
  </si>
  <si>
    <t>Вінницький</t>
  </si>
  <si>
    <t>Заяви про перегляд справ адміністративного судочинства за нововиявленими обставинами</t>
  </si>
  <si>
    <t>Адміністративні справи за апеляціями</t>
  </si>
  <si>
    <t>Адміністративні справи і матеріали</t>
  </si>
  <si>
    <t>Апеляційні адміністративні суди</t>
  </si>
  <si>
    <t>Окружні адміністративні суди</t>
  </si>
  <si>
    <t>Суд</t>
  </si>
  <si>
    <t>Надходження справ і матеріалів до окружних та апеляційних адміністративних судів</t>
  </si>
  <si>
    <t>Таблиця 1.3</t>
  </si>
  <si>
    <t>Адміністративні справи та матеріали</t>
  </si>
  <si>
    <t>Середньомісячне надходження справ та матеріалів на одного суддю окружного та апеляційного адміністративного суду</t>
  </si>
  <si>
    <t>Таблиця 1.3.1</t>
  </si>
  <si>
    <t>Справ та матеріалів про адміністративні правопо-рушення</t>
  </si>
  <si>
    <t>Справ і матеріалів адміні-стративного судочинства</t>
  </si>
  <si>
    <t>Справ і матеріалів кримі-нального судо-чинства</t>
  </si>
  <si>
    <t>Справ та матеріалів про адмініст-ративні правопо-рушення</t>
  </si>
  <si>
    <t>Справ і мате-ріалів кримі-нального судо-чинства</t>
  </si>
  <si>
    <t>Апеляційна інстанція</t>
  </si>
  <si>
    <t>Справ і матеріалів кримінального судочинства
(І інстанція)</t>
  </si>
  <si>
    <t>Кількість справ і матеріалів, що знаходились на розгляді в апеляційних загальних судах*</t>
  </si>
  <si>
    <t>Таблиця 1.6.2</t>
  </si>
  <si>
    <t>Розглянуто</t>
  </si>
  <si>
    <t>Кількість справ і матеріалів, що знаходились на розгляді в окружних та апеляційних адміністративних судах*</t>
  </si>
  <si>
    <t>Таблиця 1.6.3</t>
  </si>
  <si>
    <t>Знаходилось на розгляді справ та матеріалів</t>
  </si>
  <si>
    <t>Розглянуто справ та матеріалів</t>
  </si>
  <si>
    <t>Апеляційні господарські суди</t>
  </si>
  <si>
    <t>Місцеві господарські суди</t>
  </si>
  <si>
    <t>Кількість справ і матеріалів, що знаходились на розгляді в місцевих та апеляційних господарських судах*</t>
  </si>
  <si>
    <t>Таблиця 1.6.4</t>
  </si>
  <si>
    <t>Динаміка,
%</t>
  </si>
  <si>
    <t>Середньомісячне надходження справ та матеріалів</t>
  </si>
  <si>
    <t>Надійшло справ та матеріалів</t>
  </si>
  <si>
    <t>Надходження справ і матеріалів до місцевих та апеляційних господарських судів</t>
  </si>
  <si>
    <t>Таблиця 1.4</t>
  </si>
  <si>
    <t>Розглянуто місцевими та апеляційними судами заяв про перегляд судових рішень за нововиявленими обставинами (усього)</t>
  </si>
  <si>
    <t>Розглянуто апеляційними загальними судами справ про перегляд судових рішень кримінального судочинства у порядку виключного провадження</t>
  </si>
  <si>
    <t>Розглянуто апеляційними судами за апеляціями (усього)</t>
  </si>
  <si>
    <t xml:space="preserve">справ господарського судочинства </t>
  </si>
  <si>
    <t>справ та матеріалів про адміністративні правопорушення</t>
  </si>
  <si>
    <t>справ і матеріалів адміністративного судочинства *</t>
  </si>
  <si>
    <t xml:space="preserve">Розглянуто апеляційними та місцевими судами 
(І інстанція) (усього)  </t>
  </si>
  <si>
    <t>(з постановленням вироку, ухваленням рішення, постанови, ухвали)</t>
  </si>
  <si>
    <t>Кількість розглянутих апеляційними та місцевими судами справ та матеріалів</t>
  </si>
  <si>
    <t>Таблиця 1.5</t>
  </si>
  <si>
    <t>Не розглянуто справ у строк понад 3 місяці (без урахування справ із зупиненим провадженням)</t>
  </si>
  <si>
    <t xml:space="preserve">Залишок нерозглянутих справ (без урахування справ, провадження в яких зупинено) </t>
  </si>
  <si>
    <t>X</t>
  </si>
  <si>
    <t xml:space="preserve">Питома вага від справ,  провадження в яких закінчено,   % </t>
  </si>
  <si>
    <t>Провадження у справах закінчено понад строки, встановлені ЦПК України</t>
  </si>
  <si>
    <t>Цивільні справи позовного, окремого провадження</t>
  </si>
  <si>
    <t>Адміністративні справи</t>
  </si>
  <si>
    <t>Питома вага від числа нерозглянутих справ, за мінусом справ провадження в яких зупинено, %</t>
  </si>
  <si>
    <t>У тому числі не розглянуто справ у строк понад 6 місяців (без урахування справ із зупиненим провадженням)</t>
  </si>
  <si>
    <t xml:space="preserve">Питома вага від числа справ, провадження в яких закінчено, % </t>
  </si>
  <si>
    <t>Призначено справ до розгляду з порушенням строків, передбачених статтею 256 КПК України</t>
  </si>
  <si>
    <t>Призначено справ до розгляду з порушенням строків, передбачених статтею 241 КПК України</t>
  </si>
  <si>
    <t>Кримінальні справи</t>
  </si>
  <si>
    <t>Оперативність розгляду справ місцевими загальними судами</t>
  </si>
  <si>
    <t>Таблиця 1.5.1</t>
  </si>
  <si>
    <t>**- від загальної кількості розглянутих справ</t>
  </si>
  <si>
    <t>*- від загальної кількості справ які знаходилися у провадженні</t>
  </si>
  <si>
    <t>питома вага %**</t>
  </si>
  <si>
    <t>динаміка,                    %</t>
  </si>
  <si>
    <t>питома вага
%*</t>
  </si>
  <si>
    <t>Із них з постановленням вироку</t>
  </si>
  <si>
    <t>Розглянуто справ</t>
  </si>
  <si>
    <t>Знаходилося у провадженні справ</t>
  </si>
  <si>
    <t xml:space="preserve">Розгляд місцевими загальними судами кримінальних справ </t>
  </si>
  <si>
    <t>Таблиця 2.1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</si>
  <si>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</si>
  <si>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 xml:space="preserve">Винесено окремих ухвал на порушення законодавства при проведенні дізнання чи попереднього слідства 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</si>
  <si>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</si>
  <si>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 Питома вага від кількості закінчених провадженням кримінальних справ публічного обвинувачення, %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</si>
  <si>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</si>
  <si>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</si>
  <si>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Відкликано із суду кримінальних справ прокурорами у порядку статті 232 КПК України</t>
  </si>
  <si>
    <t xml:space="preserve">Повернено справ прокурорам у порядку статті 2491 КПК України 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</si>
  <si>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</si>
  <si>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</si>
  <si>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абс.</t>
  </si>
  <si>
    <t>повернених судами першої інстанції*</t>
  </si>
  <si>
    <t>Кількість кримінальних справ,</t>
  </si>
  <si>
    <t>Таблиця 2.2</t>
  </si>
  <si>
    <t>* - % від загальної кількості розглянутих справ</t>
  </si>
  <si>
    <t>%*</t>
  </si>
  <si>
    <t>статтею 256 КПК України</t>
  </si>
  <si>
    <t>статтею 241 КПК України</t>
  </si>
  <si>
    <t>Призначено до розгляду з порушенням строків, передбачених</t>
  </si>
  <si>
    <t>Усього розглянуто справ</t>
  </si>
  <si>
    <t>з порушенням строків, передбачених статтями  241, 256 КПК України</t>
  </si>
  <si>
    <t xml:space="preserve">Кримінальні справи, призначені до розгляду місцевими загальними судами </t>
  </si>
  <si>
    <t>Таблиця 2.3</t>
  </si>
  <si>
    <t>**- % від залишку нерозглянутих справ на кінець звітного періоду (без урахування справ, провадження у яких зупинено)</t>
  </si>
  <si>
    <t>*- % від кількості справ, що знаходились на розгляді</t>
  </si>
  <si>
    <t>%  питома вага**</t>
  </si>
  <si>
    <t>%  питома вага*</t>
  </si>
  <si>
    <t>у тому числі не розглянуто у термін понад 6 місяців (без урахування справ, провадження у яких зупинено)</t>
  </si>
  <si>
    <t>Знаходилось на розгляді справ</t>
  </si>
  <si>
    <t>Кількість нерозглянутих кримінальних справ місцевими загальними судами</t>
  </si>
  <si>
    <t>Таблиця 2.4</t>
  </si>
  <si>
    <t>x</t>
  </si>
  <si>
    <t>х</t>
  </si>
  <si>
    <t>УСЬОГО</t>
  </si>
  <si>
    <t xml:space="preserve"> Інші адміністративні справи</t>
  </si>
  <si>
    <t>Справи зі спорів з відносин публічної служби</t>
  </si>
  <si>
    <t>Справи зі спорів з приводу забезпечення юстиції</t>
  </si>
  <si>
    <t>Справи зі спорів з приводу реалізації публічної політики у сферах зайнятості населення та соціального захисту громадян</t>
  </si>
  <si>
    <t>Справи зі спорів з приводу реалізації публічної фінансової політики</t>
  </si>
  <si>
    <t>Справи зі спорів з приводу реалізації податкової політики та за зверненнями податкових органів</t>
  </si>
  <si>
    <t>Справи зі спорів з приводу охорони навколишнього природного середовища</t>
  </si>
  <si>
    <t>Справи зі спорів з приводу забезпечення сталого розвитку населених пунктів та землекористування</t>
  </si>
  <si>
    <t>Справи зі спорів з приводу реалізації державної політики у сфері економіки</t>
  </si>
  <si>
    <t xml:space="preserve">Справи зі спорів з приводу реалізації державної політики у сфері освіти, науки, культури та спорту </t>
  </si>
  <si>
    <t>Справи зі спорів з приводу забезпечення громадського порядку та безпеки</t>
  </si>
  <si>
    <t>Справи зі спорів з приводу забезпечення реалізації конституційних прав особи, а також реалізації статусу депутата представницького органу влади, організації діяльності цих органів</t>
  </si>
  <si>
    <t>Справи зі спорів з приводу забезпечення реалізації громадянами права голосу на виборах і референдума</t>
  </si>
  <si>
    <t>окружні адмініст-ративні суди</t>
  </si>
  <si>
    <t>місцеві загальні суди</t>
  </si>
  <si>
    <t xml:space="preserve">усього </t>
  </si>
  <si>
    <t>у тому числі із задоволенням позову</t>
  </si>
  <si>
    <t>Із них з прийняттям постанови</t>
  </si>
  <si>
    <t>Закінчено провадження у справах (усього)</t>
  </si>
  <si>
    <t>Знаходилося в провадженні справ</t>
  </si>
  <si>
    <t>Розгляд адміністративних справ місцевими загальними та окружними адміністративними судами (за категоріями справ)</t>
  </si>
  <si>
    <t>Таблиця 3.1</t>
  </si>
  <si>
    <t>* - %  від кількості справ, що знаходились на розгляді</t>
  </si>
  <si>
    <t>12</t>
  </si>
  <si>
    <t>Судові доручення</t>
  </si>
  <si>
    <t>11</t>
  </si>
  <si>
    <t>Справи про відновлення втраченого судового провадження</t>
  </si>
  <si>
    <t>10</t>
  </si>
  <si>
    <t>Клопотання про визнання та виконання рішень іноземних судів в Україні</t>
  </si>
  <si>
    <t>9</t>
  </si>
  <si>
    <t>Скарги на дії або бездіяльність державного виконавця чи іншої посадової особи державної виконавчої служби</t>
  </si>
  <si>
    <t>8</t>
  </si>
  <si>
    <t>Клопотання, заяви, подання  у порядку виконання судових рішень</t>
  </si>
  <si>
    <t>7</t>
  </si>
  <si>
    <t>Заяви про перегляд рішень, ухвал суду чи судових наказів у зв"язку з нововиявленими обставинами</t>
  </si>
  <si>
    <t>6</t>
  </si>
  <si>
    <t>Справи окремого провадження</t>
  </si>
  <si>
    <t>5.1</t>
  </si>
  <si>
    <t xml:space="preserve">Питома вага від числа загальної кількості справ, що розглядаються в порядку цивільного судочинства, % </t>
  </si>
  <si>
    <t>Окреме провадження. Заяви і справи</t>
  </si>
  <si>
    <t>5</t>
  </si>
  <si>
    <t>Заяви про забезпечення доказів, позову до подання позовної заяви</t>
  </si>
  <si>
    <t>4</t>
  </si>
  <si>
    <t>Заяви про перегляд заочного рішення</t>
  </si>
  <si>
    <t>3</t>
  </si>
  <si>
    <t>Інші позовного провадження</t>
  </si>
  <si>
    <t>2.1.13</t>
  </si>
  <si>
    <t>Звільнення майна з-під арешту (виключення майна з опису)</t>
  </si>
  <si>
    <t>2.1.12</t>
  </si>
  <si>
    <t>Спори, пов’язані із застосуванням Закону України ”Про захист прав споживачів”</t>
  </si>
  <si>
    <t>2.1.11</t>
  </si>
  <si>
    <t xml:space="preserve">Спори, що виникають із трудових правовідносин </t>
  </si>
  <si>
    <t>2.1.10</t>
  </si>
  <si>
    <t xml:space="preserve">Спори, що виникають із сімейних правовідносин </t>
  </si>
  <si>
    <t>2.1.9</t>
  </si>
  <si>
    <t xml:space="preserve">Спори, що виникають із земельних правовідносин </t>
  </si>
  <si>
    <t>2.1.8</t>
  </si>
  <si>
    <t xml:space="preserve">Спори, що виникають із житлових правовідносин </t>
  </si>
  <si>
    <t>2.1.7</t>
  </si>
  <si>
    <t xml:space="preserve"> про захист честі, гідності й ділвої репутації до засобів масової інформації</t>
  </si>
  <si>
    <t>2.1.6.1</t>
  </si>
  <si>
    <t>Спори про захист немайнових прав фізичних осіб,
 з них</t>
  </si>
  <si>
    <t>2.1.6</t>
  </si>
  <si>
    <t>Спори про спадкове право</t>
  </si>
  <si>
    <t>2.1.5</t>
  </si>
  <si>
    <t>завданої внаслідок недоліків товарів, робіт (послуг)</t>
  </si>
  <si>
    <t>2.1.4.3</t>
  </si>
  <si>
    <t>завданої незаконними рішеннями, діями чи бездіяльністю органу дізнання, досудового слідства, прокуратури або суду</t>
  </si>
  <si>
    <t>2.1.4.2</t>
  </si>
  <si>
    <t xml:space="preserve">про відшкодування шкоди, завданої порушенням законодавства про охорону навколишнього природного середовища </t>
  </si>
  <si>
    <t>2.1.4.1</t>
  </si>
  <si>
    <t xml:space="preserve">Спори про недоговірні зобов"язання, з них </t>
  </si>
  <si>
    <t>2.1.4</t>
  </si>
  <si>
    <t xml:space="preserve">Спори, що виникають із договорів </t>
  </si>
  <si>
    <t>2.1.3</t>
  </si>
  <si>
    <t xml:space="preserve">Спори про право інтелектуальної власності </t>
  </si>
  <si>
    <t>2.1.2</t>
  </si>
  <si>
    <t xml:space="preserve">Спори про право власності та інші речові права </t>
  </si>
  <si>
    <t>2.1.1</t>
  </si>
  <si>
    <t>Справи позовного провадження (усього), з них</t>
  </si>
  <si>
    <t>2.1</t>
  </si>
  <si>
    <t>Позовне провадження. Позовні заяви і справи</t>
  </si>
  <si>
    <t>2</t>
  </si>
  <si>
    <t xml:space="preserve"> заяви про скасування судового наказу</t>
  </si>
  <si>
    <t>1.1</t>
  </si>
  <si>
    <t>Справи наказного провадження,     з них</t>
  </si>
  <si>
    <t>питома вага %*</t>
  </si>
  <si>
    <t>із задоволенням позову (заяви)</t>
  </si>
  <si>
    <t>із ухваленням рішення</t>
  </si>
  <si>
    <t>Із них</t>
  </si>
  <si>
    <t>Знаходилося на розгляді справ та матеріалів</t>
  </si>
  <si>
    <t>Таблиця 4.1</t>
  </si>
  <si>
    <t>Розгляд місцевими загальними судами справ та матеріалів у порядку цивільного судочинства</t>
  </si>
  <si>
    <t xml:space="preserve">* % – від числа всіх справ, провадження в яких закінчено </t>
  </si>
  <si>
    <t>% питома вага*</t>
  </si>
  <si>
    <t>у тому числі понад строки, встановлені ЦПК України</t>
  </si>
  <si>
    <t>понад строки, встановлені ЦПК України</t>
  </si>
  <si>
    <t>справ і заяв в порядку цивільного судочинства</t>
  </si>
  <si>
    <t xml:space="preserve"> Таблиця 4.2</t>
  </si>
  <si>
    <t xml:space="preserve">                     Кількість розглянутих місцевими загальними судами</t>
  </si>
  <si>
    <t>*** % – від числа справ, що залишилися нерозглянутими без урахування справ провадження яких зупинено</t>
  </si>
  <si>
    <t>** % – від числа справ, що залишилися нерозглянутими</t>
  </si>
  <si>
    <t>* % – від числа справ, що знаходилися на розгляді</t>
  </si>
  <si>
    <t>% питома вага***</t>
  </si>
  <si>
    <t xml:space="preserve"> не розглянуто в термін понад 3 місяці (без урахування справ, провадження у яких зупинено)</t>
  </si>
  <si>
    <t>% питома вага**</t>
  </si>
  <si>
    <t xml:space="preserve"> провадження у яких зупинено</t>
  </si>
  <si>
    <t>Залишок на кінець звітного періоду</t>
  </si>
  <si>
    <t>Знаходилось на розгляді</t>
  </si>
  <si>
    <t>Кількість нерозглянутих місцевими загальними судами цивільних справ позовного та окремого провадження</t>
  </si>
  <si>
    <t>Таблиця 4.3</t>
  </si>
  <si>
    <t xml:space="preserve">    * - % питома вага від кількості осіб, на яких накладено адміністративне стягнення</t>
  </si>
  <si>
    <t>закрито у зв‘язку із закінченням строків накладення адміністративного стягнення</t>
  </si>
  <si>
    <t>закрито у зв'язку із відсутністю події і складу адміністративного правопорушення</t>
  </si>
  <si>
    <t>звільнено від адміністра-тивної відповідальності при малозначності правопорушення</t>
  </si>
  <si>
    <t>накладено адміністративне стягнення</t>
  </si>
  <si>
    <t>питома вага *</t>
  </si>
  <si>
    <t>адміністративний арешт</t>
  </si>
  <si>
    <t>громадські роботи</t>
  </si>
  <si>
    <t>позбавлення спеціального права</t>
  </si>
  <si>
    <t>штраф</t>
  </si>
  <si>
    <t>попередження</t>
  </si>
  <si>
    <t>Види адміністративних стягнень застосовані до осіб</t>
  </si>
  <si>
    <t>Кількість осіб, щодо яких розглянуто справи з винесенням постанов</t>
  </si>
  <si>
    <t>у І півріччі 2011 року</t>
  </si>
  <si>
    <t xml:space="preserve">про адміністративні правопорушення  </t>
  </si>
  <si>
    <t xml:space="preserve">Кількість осіб, щодо яких розглянуто справи </t>
  </si>
  <si>
    <t>Таблиця 5.2</t>
  </si>
  <si>
    <t>Змінено</t>
  </si>
  <si>
    <t>Скасовано</t>
  </si>
  <si>
    <t>Оскаржено</t>
  </si>
  <si>
    <t>Розглянуто справ місцевими загальними судами</t>
  </si>
  <si>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</si>
  <si>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Таблиця 5.3</t>
  </si>
  <si>
    <t>** - від числа розглянутих справ з винeсенням рішення</t>
  </si>
  <si>
    <t>* - від числа розглянутих справ</t>
  </si>
  <si>
    <t>Інший позадоговірний немайновий спір</t>
  </si>
  <si>
    <t>Про банкрутство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</si>
  <si>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</si>
  <si>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Зі  спорів  про  визнання актів недійсними</t>
  </si>
  <si>
    <t xml:space="preserve">З   майнових   спорів  про  викнання господарських договорів  та з інших підстав </t>
  </si>
  <si>
    <t>Зі  спорів  про  укладення,  зміну,  розірвання договорів та визнання їх недійсними</t>
  </si>
  <si>
    <t>%, 
питома вага**</t>
  </si>
  <si>
    <t>У тому числі із задоволенням позову (заяви)</t>
  </si>
  <si>
    <t>%, 
питома вага*</t>
  </si>
  <si>
    <t>Усього розгянуто</t>
  </si>
  <si>
    <t>Категорії справ</t>
  </si>
  <si>
    <t xml:space="preserve">Розгляд місцевими господарськими судами справ                                                     </t>
  </si>
  <si>
    <t>Таблиця 6.1</t>
  </si>
  <si>
    <t xml:space="preserve">* – від числа всіх справ, провадження в яких закінчено </t>
  </si>
  <si>
    <t>Розглянуто понад строки</t>
  </si>
  <si>
    <t>Усього розглянуто</t>
  </si>
  <si>
    <t>справ, понад строки, встановлені ГПК України</t>
  </si>
  <si>
    <t>Кількість розглянутих місцевими господарськими судами</t>
  </si>
  <si>
    <t>Таблиця 6.2</t>
  </si>
  <si>
    <t>F4</t>
  </si>
  <si>
    <t>F3</t>
  </si>
  <si>
    <t>F2</t>
  </si>
  <si>
    <t>F1</t>
  </si>
  <si>
    <t>** - від числа усіх справ, що залишилися нерозглянутими на кінець звітного періоду</t>
  </si>
  <si>
    <t>* - від числа усіх справ, що перебувають на розгляді</t>
  </si>
  <si>
    <t>Залишок на кінець звітнього періоду</t>
  </si>
  <si>
    <t xml:space="preserve">Кількість нерозглянутих місцевими господарськими судами справ                       </t>
  </si>
  <si>
    <t>Таблиця 6.3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</si>
  <si>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</si>
  <si>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</si>
  <si>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</si>
  <si>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</si>
  <si>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</si>
  <si>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</si>
  <si>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</si>
  <si>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</si>
  <si>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</si>
  <si>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</si>
  <si>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</si>
  <si>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</si>
  <si>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</si>
  <si>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</si>
  <si>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</si>
  <si>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</si>
  <si>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</t>
  </si>
  <si>
    <t>Кількість розглянутих справ, в яких оскаржувались дії ліквідкомісії (ліквідатора)</t>
  </si>
  <si>
    <t>Загальна кількість справ, в яких винесено постанови про визнання банкрутом у звітному періоді</t>
  </si>
  <si>
    <t>Кількість справ, закінчених провадженням</t>
  </si>
  <si>
    <t xml:space="preserve">Область
(регіон)
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</si>
  <si>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</si>
  <si>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>Таблиця 6.4</t>
  </si>
  <si>
    <t>Сума штрафу, сплаченого добровільно (грн.)</t>
  </si>
  <si>
    <t>Сума накладеного судом  штрафу (грн.)</t>
  </si>
  <si>
    <t xml:space="preserve">позбавлення спеціального права </t>
  </si>
  <si>
    <t>Види адміністративних стягнень, накладені на осіб</t>
  </si>
  <si>
    <t>Кількість осіб, на яких накладено адміністративне стягнення</t>
  </si>
  <si>
    <t>у зв'язку із закінченням строків накладення адміністративного стягнення</t>
  </si>
  <si>
    <t>у зв'язку із відсутністю події і складу адміністративного правопорушення</t>
  </si>
  <si>
    <t>з них у зв'язку із звільненням від адміністративної відповідальності при малозначності правопорушення</t>
  </si>
  <si>
    <t>Закрито справи, усього</t>
  </si>
  <si>
    <t>у тому числі про застосування заходів впливу, передбачених статтею 24-1 КУпАП</t>
  </si>
  <si>
    <t>Кількість осіб, щодо яких розглянуто справи, усього</t>
  </si>
  <si>
    <t>Залишок нерозглянутих справ на кінець звітного періоду</t>
  </si>
  <si>
    <t>Розглянуто справ з винесенням постанов</t>
  </si>
  <si>
    <t>Повернуто справ</t>
  </si>
  <si>
    <t>Перебувало на розгляді справ</t>
  </si>
  <si>
    <t>Надійшло справ за звітний період</t>
  </si>
  <si>
    <t xml:space="preserve"> %</t>
  </si>
  <si>
    <t>про адміністративні  правопорушення</t>
  </si>
  <si>
    <t>Розгляд місцевими судами справ</t>
  </si>
  <si>
    <t>Таблиця 5.1</t>
  </si>
  <si>
    <t>*% – питома вага від числа засуджених, виправданих осіб місцевими судами</t>
  </si>
  <si>
    <t>Усього                                                                     скасовано та змінено вироків</t>
  </si>
  <si>
    <t>Кількість осіб, щодо яких змінено вироки</t>
  </si>
  <si>
    <t>Кількість осіб, щодо яких скасовано вироки</t>
  </si>
  <si>
    <t>Кількість засуджених, виправданих осіб місцевими судами</t>
  </si>
  <si>
    <t>Результати перегляду апеляційними судами вироків місцевих судів (за кількістю осіб)</t>
  </si>
  <si>
    <t>Якість розгляду  кримінальних справ місцевими загальними судами</t>
  </si>
  <si>
    <t>Таблиця 7.1</t>
  </si>
  <si>
    <t xml:space="preserve">        * % – від кількості осіб, щодо яких винесено постанови (ухвали), окрім окремих ухвал</t>
  </si>
  <si>
    <t xml:space="preserve">усього скасовано, змінено </t>
  </si>
  <si>
    <t>змінено</t>
  </si>
  <si>
    <t xml:space="preserve">скасовано </t>
  </si>
  <si>
    <t>Кількість осіб, щодо яких ухвали (постанови), крім окремих ухвал</t>
  </si>
  <si>
    <t>Усього осіб, щодо яких винесено ухвал (постанов), крім окремих ухвал</t>
  </si>
  <si>
    <t>ухвал (постанов) місцевих судів у кримінальних справах</t>
  </si>
  <si>
    <t>Результати перегляду апеляційними судами</t>
  </si>
  <si>
    <t>Таблиця 7.2</t>
  </si>
  <si>
    <t>* % – від числа засуджених, виправданих неповнолітніх осіб</t>
  </si>
  <si>
    <t xml:space="preserve"> Усього скасовано та змінено вироків </t>
  </si>
  <si>
    <t>Змінено вироків</t>
  </si>
  <si>
    <t>Скасовано вироків</t>
  </si>
  <si>
    <t>Кількість засуджених, виправданих неповнолітніх осіб</t>
  </si>
  <si>
    <t>у справах про злочини, вчинені неповнолітніми</t>
  </si>
  <si>
    <t>Таблиця 7.3</t>
  </si>
  <si>
    <t>*% – від числа справ, розглянутих місцевими судами з прийняттям постанови</t>
  </si>
  <si>
    <t>УСЬОГО скасовано та змінено постанов суду</t>
  </si>
  <si>
    <t>Усього змінено постанов суду</t>
  </si>
  <si>
    <t>Усього скасовано постанов суду</t>
  </si>
  <si>
    <t>Розглянуто справ місцевими судами з прийняттям постанови</t>
  </si>
  <si>
    <t>Скасовано та змінено апеляційними судами постанов місцевих загальних судів</t>
  </si>
  <si>
    <t>Якість розгляду адміністративних справ місцевими загальними судами</t>
  </si>
  <si>
    <t>Таблиця 8.1</t>
  </si>
  <si>
    <t>*% – від числа справ, розглянутих місцевими судами з прийняттям постанови у звітному періоді</t>
  </si>
  <si>
    <t>Розглянуто справ окружними адміністративними судами з прийняттям постанови</t>
  </si>
  <si>
    <t>Скасовано та змінено апеляційними адміністративними судами постанов окружних адміністративних судів</t>
  </si>
  <si>
    <t>Якість розгляду адміністративних справ окружними адміністративними судами</t>
  </si>
  <si>
    <t>Таблиця 8.2</t>
  </si>
  <si>
    <t>*% – від числа справ, розглянутих місцевими судами з ухваленням  рішення</t>
  </si>
  <si>
    <t>УСЬОГО скасовано та змінено рішень суду</t>
  </si>
  <si>
    <t>Усього змінено рішень суду</t>
  </si>
  <si>
    <t>Усього скасовано рішень суду</t>
  </si>
  <si>
    <t>Розглянуто справ місцевими судами з постановленням рішення</t>
  </si>
  <si>
    <t>Таблиця 9.1</t>
  </si>
  <si>
    <t>**- % від числа постановлених ухвал місцевими судами</t>
  </si>
  <si>
    <t>Усього скасовано та змінено</t>
  </si>
  <si>
    <t>скасовано</t>
  </si>
  <si>
    <t>За результатами перегляду ухвал</t>
  </si>
  <si>
    <t>Кількість постановлених ухвал місцевими судами*</t>
  </si>
  <si>
    <t xml:space="preserve">Результати перегляду апеляційними судами ухвал у цивільних справах,
постановлених місцевими загальними судами </t>
  </si>
  <si>
    <t>Таблиця 9.2</t>
  </si>
  <si>
    <t xml:space="preserve">** % – від числа всіх справ, провадження в яких закінчено </t>
  </si>
  <si>
    <t>* % – від числа всіх справ, що перебували у провадженні</t>
  </si>
  <si>
    <t>у тому числі з порушенням терміну розгляду справи</t>
  </si>
  <si>
    <t xml:space="preserve">Усього закінчено провадження в справах </t>
  </si>
  <si>
    <t xml:space="preserve">у тому числі  понад строки, встановлені КАС України </t>
  </si>
  <si>
    <t>провадження в яких закінчено місцевими загальними судами,</t>
  </si>
  <si>
    <t xml:space="preserve">Кількість адміністративних  справ, </t>
  </si>
  <si>
    <t>Таблиця 3.2.1</t>
  </si>
  <si>
    <t>провадження в яких закінчено окружними адміністративними судами,</t>
  </si>
  <si>
    <t>Таблиця 3.2.2</t>
  </si>
  <si>
    <t>***%- від числа справ, що залишилися нерозглянутими і провадження у яких не зупинено</t>
  </si>
  <si>
    <t>* % – від числа справ, що знаходилися в провадженні</t>
  </si>
  <si>
    <t xml:space="preserve"> не розглянуто в термін понад 2 місяці (без урахування справ, провадження у яких зупинено)</t>
  </si>
  <si>
    <t>Залишок нерозглянутих адміністративних справ на кінець звітного періоду</t>
  </si>
  <si>
    <t>Знаходилось в провадженні адміністративних справ</t>
  </si>
  <si>
    <t>Кількість нерозглянутих адміністративних справ місцевими загальними судами</t>
  </si>
  <si>
    <t>Таблиця 3.3.1</t>
  </si>
  <si>
    <t>Кількість нерозглянутих адміністративних справ окружними адміністративними судами</t>
  </si>
  <si>
    <t>Таблиця 3.3.2</t>
  </si>
  <si>
    <t>**- % від числа ухвал, постановлених місцевими судами</t>
  </si>
  <si>
    <t>* - кількість постановлених ухвал, що підлягають оскарженню в апеляційних судах</t>
  </si>
  <si>
    <t>Результати перегляду апеляційними судами ухвал,
постановлених місцевими загальними судами в адміністративних справах</t>
  </si>
  <si>
    <t>Таблиця 8.3</t>
  </si>
  <si>
    <t>k</t>
  </si>
  <si>
    <t>e</t>
  </si>
  <si>
    <t>f</t>
  </si>
  <si>
    <t>Кількість постановлених ухвал*</t>
  </si>
  <si>
    <t>Результати перегляду апеляційними судами ухвал,
постановлених окружними адміністративними судами</t>
  </si>
  <si>
    <t>Таблиця 8.4</t>
  </si>
  <si>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</si>
  <si>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</si>
  <si>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</si>
  <si>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</si>
  <si>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Середньомісячне надходження на одного суддю апеляційного загального суду.</t>
  </si>
  <si>
    <t>Надходження справ і матеріалів до окружних та апеляційних адміністративних судів.</t>
  </si>
  <si>
    <t xml:space="preserve">Таблиця 1.4 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</si>
  <si>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</si>
  <si>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</si>
  <si>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</si>
  <si>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</si>
  <si>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</si>
  <si>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</si>
  <si>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</si>
  <si>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</si>
  <si>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</si>
  <si>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</si>
  <si>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</si>
  <si>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</si>
  <si>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</si>
  <si>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</si>
  <si>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Кримінальні справи, призначені до розгляду місцевими судами з порушенням строків, передбачених статтями 241, 256 КПК України</t>
  </si>
  <si>
    <t>Розгляд адміністративних справ місцевими загальними судами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</si>
  <si>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</si>
  <si>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</si>
  <si>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 xml:space="preserve">Кількість нерозглянутих адміністративних справ місцевими загальними судами 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</si>
  <si>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</si>
  <si>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</si>
  <si>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</si>
  <si>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</si>
  <si>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</si>
  <si>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</si>
  <si>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</si>
  <si>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</si>
  <si>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</si>
  <si>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</si>
  <si>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</si>
  <si>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</si>
  <si>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</si>
  <si>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Розгляд місцевими господарськими судами справ</t>
  </si>
  <si>
    <t>Кількість розглянутих місцевими господарськими судами справ, понад строки, встановлені ГПК України</t>
  </si>
  <si>
    <t>Кількість нерозглянутих місцевими господарськими   судами справ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</si>
  <si>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</si>
  <si>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</si>
  <si>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</si>
  <si>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</si>
  <si>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</si>
  <si>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</si>
  <si>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</si>
  <si>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</si>
  <si>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</si>
  <si>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</si>
  <si>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</si>
  <si>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</si>
  <si>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</si>
  <si>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</si>
  <si>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Результати перегляду апеляційними судами ухвал у цивільних справах, постановлених місцевими загальними судами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</si>
</sst>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8.5"/>
      <name val="Times New Roman"/>
      <family val="1"/>
    </font>
    <font>
      <sz val="10"/>
      <color indexed="4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.5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51"/>
      <name val="Times New Roman"/>
      <family val="1"/>
    </font>
    <font>
      <sz val="10"/>
      <color indexed="59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6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 applyProtection="1">
      <alignment/>
      <protection locked="0"/>
    </xf>
    <xf numFmtId="4" fontId="2" fillId="2" borderId="10" xfId="0" applyNumberFormat="1" applyFont="1" applyFill="1" applyBorder="1" applyAlignment="1">
      <alignment horizontal="right" vertical="center" wrapText="1"/>
    </xf>
    <xf numFmtId="1" fontId="2" fillId="2" borderId="10" xfId="0" applyNumberFormat="1" applyFont="1" applyFill="1" applyBorder="1" applyAlignment="1" applyProtection="1">
      <alignment horizontal="right"/>
      <protection/>
    </xf>
    <xf numFmtId="0" fontId="2" fillId="2" borderId="10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2" fillId="2" borderId="10" xfId="0" applyNumberFormat="1" applyFont="1" applyFill="1" applyBorder="1" applyAlignment="1">
      <alignment horizontal="right"/>
    </xf>
    <xf numFmtId="1" fontId="11" fillId="2" borderId="1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 applyProtection="1">
      <alignment horizontal="right"/>
      <protection/>
    </xf>
    <xf numFmtId="0" fontId="8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2" fontId="2" fillId="34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 quotePrefix="1">
      <alignment vertical="center"/>
    </xf>
    <xf numFmtId="1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2" fontId="2" fillId="34" borderId="10" xfId="0" applyNumberFormat="1" applyFont="1" applyFill="1" applyBorder="1" applyAlignment="1" quotePrefix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11" fillId="0" borderId="0" xfId="52" applyFont="1" applyFill="1">
      <alignment/>
      <protection/>
    </xf>
    <xf numFmtId="1" fontId="2" fillId="35" borderId="10" xfId="52" applyNumberFormat="1" applyFont="1" applyFill="1" applyBorder="1" applyAlignment="1" applyProtection="1">
      <alignment vertical="center"/>
      <protection locked="0"/>
    </xf>
    <xf numFmtId="0" fontId="2" fillId="35" borderId="10" xfId="52" applyFont="1" applyFill="1" applyBorder="1" applyAlignment="1">
      <alignment vertical="center"/>
      <protection/>
    </xf>
    <xf numFmtId="1" fontId="2" fillId="0" borderId="10" xfId="52" applyNumberFormat="1" applyFont="1" applyFill="1" applyBorder="1" applyAlignment="1">
      <alignment vertical="center"/>
      <protection/>
    </xf>
    <xf numFmtId="1" fontId="2" fillId="0" borderId="10" xfId="52" applyNumberFormat="1" applyFont="1" applyFill="1" applyBorder="1" applyAlignment="1">
      <alignment horizontal="right" vertical="center"/>
      <protection/>
    </xf>
    <xf numFmtId="0" fontId="2" fillId="0" borderId="10" xfId="52" applyFont="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>
      <alignment/>
      <protection/>
    </xf>
    <xf numFmtId="1" fontId="2" fillId="0" borderId="0" xfId="54" applyNumberFormat="1" applyFont="1">
      <alignment/>
      <protection/>
    </xf>
    <xf numFmtId="1" fontId="2" fillId="2" borderId="10" xfId="54" applyNumberFormat="1" applyFont="1" applyFill="1" applyBorder="1" applyAlignment="1" applyProtection="1">
      <alignment horizontal="right"/>
      <protection/>
    </xf>
    <xf numFmtId="1" fontId="2" fillId="2" borderId="10" xfId="54" applyNumberFormat="1" applyFont="1" applyFill="1" applyBorder="1" applyAlignment="1" applyProtection="1">
      <alignment horizontal="center"/>
      <protection/>
    </xf>
    <xf numFmtId="0" fontId="2" fillId="2" borderId="10" xfId="0" applyNumberFormat="1" applyFont="1" applyFill="1" applyBorder="1" applyAlignment="1">
      <alignment/>
    </xf>
    <xf numFmtId="0" fontId="2" fillId="2" borderId="10" xfId="54" applyFont="1" applyFill="1" applyBorder="1" applyAlignment="1">
      <alignment horizontal="left"/>
      <protection/>
    </xf>
    <xf numFmtId="0" fontId="8" fillId="2" borderId="10" xfId="54" applyFont="1" applyFill="1" applyBorder="1">
      <alignment/>
      <protection/>
    </xf>
    <xf numFmtId="0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 quotePrefix="1">
      <alignment horizontal="center"/>
    </xf>
    <xf numFmtId="0" fontId="2" fillId="0" borderId="10" xfId="54" applyFont="1" applyBorder="1" applyAlignment="1">
      <alignment horizontal="left"/>
      <protection/>
    </xf>
    <xf numFmtId="0" fontId="8" fillId="0" borderId="10" xfId="54" applyFont="1" applyBorder="1">
      <alignment/>
      <protection/>
    </xf>
    <xf numFmtId="0" fontId="8" fillId="33" borderId="10" xfId="54" applyFont="1" applyFill="1" applyBorder="1" applyAlignment="1">
      <alignment horizontal="center" vertical="top" wrapText="1"/>
      <protection/>
    </xf>
    <xf numFmtId="0" fontId="8" fillId="0" borderId="10" xfId="54" applyFont="1" applyFill="1" applyBorder="1" applyAlignment="1">
      <alignment horizontal="center" vertical="top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top" wrapText="1"/>
      <protection/>
    </xf>
    <xf numFmtId="0" fontId="2" fillId="0" borderId="0" xfId="54" applyFont="1" applyAlignment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1" fillId="35" borderId="10" xfId="52" applyFont="1" applyFill="1" applyBorder="1" applyAlignment="1">
      <alignment horizontal="center"/>
      <protection/>
    </xf>
    <xf numFmtId="2" fontId="2" fillId="35" borderId="10" xfId="52" applyNumberFormat="1" applyFont="1" applyFill="1" applyBorder="1" applyAlignment="1">
      <alignment vertical="center"/>
      <protection/>
    </xf>
    <xf numFmtId="2" fontId="2" fillId="35" borderId="10" xfId="52" applyNumberFormat="1" applyFont="1" applyFill="1" applyBorder="1" applyAlignment="1">
      <alignment horizontal="right" vertical="center"/>
      <protection/>
    </xf>
    <xf numFmtId="2" fontId="2" fillId="35" borderId="10" xfId="52" applyNumberFormat="1" applyFont="1" applyFill="1" applyBorder="1" applyAlignment="1" applyProtection="1">
      <alignment vertical="center"/>
      <protection locked="0"/>
    </xf>
    <xf numFmtId="1" fontId="2" fillId="35" borderId="10" xfId="52" applyNumberFormat="1" applyFont="1" applyFill="1" applyBorder="1" applyAlignment="1">
      <alignment vertical="center"/>
      <protection/>
    </xf>
    <xf numFmtId="0" fontId="11" fillId="0" borderId="10" xfId="52" applyFont="1" applyFill="1" applyBorder="1" applyAlignment="1">
      <alignment horizontal="center"/>
      <protection/>
    </xf>
    <xf numFmtId="2" fontId="2" fillId="0" borderId="10" xfId="52" applyNumberFormat="1" applyFont="1" applyFill="1" applyBorder="1" applyAlignment="1">
      <alignment vertical="center"/>
      <protection/>
    </xf>
    <xf numFmtId="2" fontId="2" fillId="0" borderId="10" xfId="52" applyNumberFormat="1" applyFont="1" applyFill="1" applyBorder="1" applyAlignment="1">
      <alignment horizontal="right" vertical="center"/>
      <protection/>
    </xf>
    <xf numFmtId="2" fontId="2" fillId="0" borderId="10" xfId="52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" fontId="6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" fontId="2" fillId="35" borderId="10" xfId="54" applyNumberFormat="1" applyFont="1" applyFill="1" applyBorder="1" applyAlignment="1" applyProtection="1">
      <alignment horizontal="right"/>
      <protection/>
    </xf>
    <xf numFmtId="0" fontId="2" fillId="35" borderId="10" xfId="54" applyFont="1" applyFill="1" applyBorder="1" applyAlignment="1">
      <alignment horizontal="left"/>
      <protection/>
    </xf>
    <xf numFmtId="0" fontId="8" fillId="35" borderId="10" xfId="54" applyFont="1" applyFill="1" applyBorder="1">
      <alignment/>
      <protection/>
    </xf>
    <xf numFmtId="1" fontId="2" fillId="0" borderId="10" xfId="54" applyNumberFormat="1" applyFont="1" applyBorder="1" applyAlignment="1" applyProtection="1">
      <alignment horizontal="right"/>
      <protection/>
    </xf>
    <xf numFmtId="0" fontId="18" fillId="33" borderId="10" xfId="54" applyFont="1" applyFill="1" applyBorder="1" applyAlignment="1">
      <alignment horizontal="center" vertical="top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2" fillId="0" borderId="0" xfId="54" applyFont="1" applyProtection="1">
      <alignment/>
      <protection locked="0"/>
    </xf>
    <xf numFmtId="0" fontId="7" fillId="0" borderId="0" xfId="54" applyFont="1" applyProtection="1">
      <alignment/>
      <protection locked="0"/>
    </xf>
    <xf numFmtId="1" fontId="2" fillId="0" borderId="0" xfId="54" applyNumberFormat="1" applyFont="1" applyProtection="1">
      <alignment/>
      <protection locked="0"/>
    </xf>
    <xf numFmtId="1" fontId="2" fillId="0" borderId="0" xfId="54" applyNumberFormat="1" applyFont="1" applyFill="1" applyBorder="1" applyAlignment="1" applyProtection="1">
      <alignment horizontal="right"/>
      <protection locked="0"/>
    </xf>
    <xf numFmtId="1" fontId="2" fillId="35" borderId="10" xfId="54" applyNumberFormat="1" applyFont="1" applyFill="1" applyBorder="1" applyAlignment="1" applyProtection="1">
      <alignment horizontal="right"/>
      <protection locked="0"/>
    </xf>
    <xf numFmtId="0" fontId="2" fillId="35" borderId="10" xfId="54" applyFont="1" applyFill="1" applyBorder="1" applyAlignment="1" applyProtection="1">
      <alignment horizontal="left"/>
      <protection locked="0"/>
    </xf>
    <xf numFmtId="0" fontId="8" fillId="35" borderId="10" xfId="54" applyFont="1" applyFill="1" applyBorder="1" applyProtection="1">
      <alignment/>
      <protection locked="0"/>
    </xf>
    <xf numFmtId="1" fontId="2" fillId="0" borderId="10" xfId="54" applyNumberFormat="1" applyFont="1" applyBorder="1" applyAlignment="1" applyProtection="1">
      <alignment horizontal="right"/>
      <protection locked="0"/>
    </xf>
    <xf numFmtId="0" fontId="2" fillId="0" borderId="10" xfId="54" applyFont="1" applyBorder="1" applyAlignment="1" applyProtection="1">
      <alignment horizontal="left"/>
      <protection locked="0"/>
    </xf>
    <xf numFmtId="0" fontId="8" fillId="0" borderId="10" xfId="54" applyFont="1" applyBorder="1" applyProtection="1">
      <alignment/>
      <protection locked="0"/>
    </xf>
    <xf numFmtId="0" fontId="2" fillId="0" borderId="0" xfId="54" applyFont="1" applyBorder="1" applyProtection="1">
      <alignment/>
      <protection locked="0"/>
    </xf>
    <xf numFmtId="0" fontId="8" fillId="33" borderId="10" xfId="54" applyFont="1" applyFill="1" applyBorder="1" applyAlignment="1" applyProtection="1">
      <alignment horizontal="center" vertical="top" wrapText="1"/>
      <protection locked="0"/>
    </xf>
    <xf numFmtId="0" fontId="2" fillId="0" borderId="10" xfId="54" applyFont="1" applyBorder="1" applyAlignment="1" applyProtection="1">
      <alignment horizontal="center" vertical="center" wrapText="1"/>
      <protection locked="0"/>
    </xf>
    <xf numFmtId="0" fontId="2" fillId="0" borderId="0" xfId="54" applyFont="1" applyAlignment="1" applyProtection="1">
      <alignment horizontal="right"/>
      <protection locked="0"/>
    </xf>
    <xf numFmtId="0" fontId="2" fillId="0" borderId="0" xfId="54" applyFont="1" applyBorder="1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 applyProtection="1">
      <alignment horizontal="right"/>
      <protection/>
    </xf>
    <xf numFmtId="0" fontId="2" fillId="36" borderId="10" xfId="0" applyFont="1" applyFill="1" applyBorder="1" applyAlignment="1">
      <alignment/>
    </xf>
    <xf numFmtId="1" fontId="2" fillId="36" borderId="10" xfId="0" applyNumberFormat="1" applyFont="1" applyFill="1" applyBorder="1" applyAlignment="1" applyProtection="1">
      <alignment horizontal="right"/>
      <protection/>
    </xf>
    <xf numFmtId="1" fontId="2" fillId="36" borderId="10" xfId="54" applyNumberFormat="1" applyFont="1" applyFill="1" applyBorder="1" applyAlignment="1" applyProtection="1">
      <alignment horizontal="right"/>
      <protection/>
    </xf>
    <xf numFmtId="0" fontId="2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 applyProtection="1">
      <alignment horizontal="right"/>
      <protection/>
    </xf>
    <xf numFmtId="0" fontId="11" fillId="0" borderId="10" xfId="0" applyFont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0" fontId="19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vertical="center"/>
    </xf>
    <xf numFmtId="0" fontId="12" fillId="34" borderId="13" xfId="0" applyFont="1" applyFill="1" applyBorder="1" applyAlignment="1">
      <alignment horizontal="left" vertical="center" wrapText="1"/>
    </xf>
    <xf numFmtId="2" fontId="2" fillId="34" borderId="14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4" borderId="14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vertical="center"/>
    </xf>
    <xf numFmtId="1" fontId="2" fillId="0" borderId="16" xfId="0" applyNumberFormat="1" applyFont="1" applyBorder="1" applyAlignment="1" applyProtection="1">
      <alignment horizontal="right" vertical="center" wrapText="1"/>
      <protection locked="0"/>
    </xf>
    <xf numFmtId="1" fontId="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1" fontId="2" fillId="0" borderId="0" xfId="53" applyNumberFormat="1" applyFont="1">
      <alignment/>
      <protection/>
    </xf>
    <xf numFmtId="1" fontId="7" fillId="0" borderId="0" xfId="53" applyNumberFormat="1" applyFont="1">
      <alignment/>
      <protection/>
    </xf>
    <xf numFmtId="2" fontId="2" fillId="35" borderId="10" xfId="0" applyNumberFormat="1" applyFont="1" applyFill="1" applyBorder="1" applyAlignment="1">
      <alignment horizontal="center"/>
    </xf>
    <xf numFmtId="1" fontId="2" fillId="35" borderId="10" xfId="53" applyNumberFormat="1" applyFont="1" applyFill="1" applyBorder="1" applyAlignment="1">
      <alignment vertical="center"/>
      <protection/>
    </xf>
    <xf numFmtId="0" fontId="2" fillId="35" borderId="10" xfId="53" applyFont="1" applyFill="1" applyBorder="1" applyAlignment="1">
      <alignment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/>
    </xf>
    <xf numFmtId="1" fontId="2" fillId="0" borderId="10" xfId="53" applyNumberFormat="1" applyFont="1" applyBorder="1" applyAlignment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6" fillId="34" borderId="10" xfId="53" applyFont="1" applyFill="1" applyBorder="1" applyAlignment="1">
      <alignment horizontal="center" vertical="top" wrapText="1"/>
      <protection/>
    </xf>
    <xf numFmtId="0" fontId="16" fillId="0" borderId="10" xfId="53" applyFont="1" applyFill="1" applyBorder="1" applyAlignment="1">
      <alignment horizontal="center" vertical="top" wrapText="1"/>
      <protection/>
    </xf>
    <xf numFmtId="0" fontId="16" fillId="0" borderId="10" xfId="53" applyFont="1" applyBorder="1" applyAlignment="1">
      <alignment horizontal="center" vertical="top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4" fontId="21" fillId="34" borderId="12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right"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1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>
      <alignment horizontal="justify" vertical="top" wrapText="1"/>
    </xf>
    <xf numFmtId="0" fontId="3" fillId="33" borderId="18" xfId="0" applyFont="1" applyFill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1" fillId="0" borderId="10" xfId="0" applyNumberFormat="1" applyFont="1" applyBorder="1" applyAlignment="1" applyProtection="1">
      <alignment horizontal="right" vertical="center" wrapText="1"/>
      <protection locked="0"/>
    </xf>
    <xf numFmtId="0" fontId="16" fillId="0" borderId="10" xfId="0" applyFont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right" vertical="center" wrapText="1"/>
    </xf>
    <xf numFmtId="4" fontId="21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21" fillId="0" borderId="10" xfId="0" applyFont="1" applyBorder="1" applyAlignment="1" applyProtection="1">
      <alignment horizontal="right" vertical="center" wrapText="1"/>
      <protection locked="0"/>
    </xf>
    <xf numFmtId="4" fontId="21" fillId="34" borderId="15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right" vertical="center" wrapText="1"/>
    </xf>
    <xf numFmtId="1" fontId="21" fillId="0" borderId="16" xfId="0" applyNumberFormat="1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>
      <alignment horizontal="justify" vertical="top" wrapText="1"/>
    </xf>
    <xf numFmtId="0" fontId="3" fillId="33" borderId="1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2" fontId="2" fillId="2" borderId="10" xfId="0" applyNumberFormat="1" applyFont="1" applyFill="1" applyBorder="1" applyAlignment="1">
      <alignment horizontal="center"/>
    </xf>
    <xf numFmtId="1" fontId="2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8" fillId="2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Alignment="1" applyProtection="1">
      <alignment horizontal="right" wrapText="1"/>
      <protection locked="0"/>
    </xf>
    <xf numFmtId="1" fontId="2" fillId="0" borderId="10" xfId="0" applyNumberFormat="1" applyFont="1" applyBorder="1" applyAlignment="1" applyProtection="1">
      <alignment horizontal="right" wrapText="1"/>
      <protection locked="0"/>
    </xf>
    <xf numFmtId="0" fontId="8" fillId="34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2" fontId="2" fillId="35" borderId="10" xfId="53" applyNumberFormat="1" applyFont="1" applyFill="1" applyBorder="1" applyAlignment="1" applyProtection="1">
      <alignment horizontal="center" vertical="center" wrapText="1"/>
      <protection locked="0"/>
    </xf>
    <xf numFmtId="1" fontId="2" fillId="35" borderId="10" xfId="53" applyNumberFormat="1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/>
    </xf>
    <xf numFmtId="1" fontId="2" fillId="35" borderId="10" xfId="53" applyNumberFormat="1" applyFont="1" applyFill="1" applyBorder="1" applyAlignment="1">
      <alignment horizontal="center" vertical="center"/>
      <protection/>
    </xf>
    <xf numFmtId="0" fontId="8" fillId="35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/>
    </xf>
    <xf numFmtId="0" fontId="2" fillId="0" borderId="10" xfId="53" applyFont="1" applyBorder="1" applyAlignment="1">
      <alignment horizontal="center" vertical="center"/>
      <protection/>
    </xf>
    <xf numFmtId="0" fontId="23" fillId="0" borderId="10" xfId="0" applyFont="1" applyBorder="1" applyAlignment="1">
      <alignment horizontal="left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1" fontId="2" fillId="0" borderId="10" xfId="53" applyNumberFormat="1" applyFont="1" applyFill="1" applyBorder="1" applyAlignment="1" applyProtection="1">
      <alignment horizontal="center" vertical="center" wrapText="1"/>
      <protection/>
    </xf>
    <xf numFmtId="1" fontId="2" fillId="0" borderId="10" xfId="53" applyNumberFormat="1" applyFont="1" applyBorder="1" applyAlignment="1" applyProtection="1">
      <alignment horizontal="center" vertic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16" fillId="0" borderId="10" xfId="53" applyFont="1" applyBorder="1" applyAlignment="1">
      <alignment horizontal="center"/>
      <protection/>
    </xf>
    <xf numFmtId="0" fontId="16" fillId="35" borderId="10" xfId="53" applyFont="1" applyFill="1" applyBorder="1" applyAlignment="1">
      <alignment horizontal="center" vertical="top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/>
      <protection/>
    </xf>
    <xf numFmtId="1" fontId="2" fillId="0" borderId="0" xfId="53" applyNumberFormat="1" applyFont="1" applyBorder="1" applyAlignment="1" applyProtection="1">
      <alignment horizontal="right" vertical="center" wrapText="1"/>
      <protection locked="0"/>
    </xf>
    <xf numFmtId="0" fontId="19" fillId="0" borderId="0" xfId="53" applyFont="1">
      <alignment/>
      <protection/>
    </xf>
    <xf numFmtId="1" fontId="2" fillId="35" borderId="10" xfId="53" applyNumberFormat="1" applyFont="1" applyFill="1" applyBorder="1" applyAlignment="1">
      <alignment horizontal="right" vertical="center"/>
      <protection/>
    </xf>
    <xf numFmtId="2" fontId="2" fillId="35" borderId="10" xfId="0" applyNumberFormat="1" applyFont="1" applyFill="1" applyBorder="1" applyAlignment="1">
      <alignment horizontal="center" vertical="center"/>
    </xf>
    <xf numFmtId="0" fontId="16" fillId="35" borderId="10" xfId="53" applyFont="1" applyFill="1" applyBorder="1" applyAlignment="1">
      <alignment horizontal="center"/>
      <protection/>
    </xf>
    <xf numFmtId="49" fontId="16" fillId="35" borderId="22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right" vertical="center"/>
      <protection/>
    </xf>
    <xf numFmtId="1" fontId="2" fillId="0" borderId="10" xfId="53" applyNumberFormat="1" applyFont="1" applyBorder="1" applyAlignment="1" applyProtection="1">
      <alignment horizontal="right" vertical="center" wrapText="1"/>
      <protection/>
    </xf>
    <xf numFmtId="0" fontId="2" fillId="37" borderId="10" xfId="53" applyFont="1" applyFill="1" applyBorder="1" applyAlignment="1" applyProtection="1">
      <alignment horizontal="right" vertical="center" wrapText="1"/>
      <protection/>
    </xf>
    <xf numFmtId="0" fontId="2" fillId="0" borderId="10" xfId="53" applyFont="1" applyBorder="1" applyAlignment="1" applyProtection="1">
      <alignment horizontal="right" vertical="center" wrapText="1"/>
      <protection/>
    </xf>
    <xf numFmtId="1" fontId="2" fillId="0" borderId="10" xfId="53" applyNumberFormat="1" applyFont="1" applyBorder="1" applyAlignment="1">
      <alignment horizontal="right" vertical="center"/>
      <protection/>
    </xf>
    <xf numFmtId="0" fontId="16" fillId="0" borderId="10" xfId="53" applyFont="1" applyBorder="1" applyAlignment="1">
      <alignment horizontal="left" vertical="center" wrapText="1"/>
      <protection/>
    </xf>
    <xf numFmtId="49" fontId="16" fillId="33" borderId="18" xfId="53" applyNumberFormat="1" applyFont="1" applyFill="1" applyBorder="1" applyAlignment="1">
      <alignment horizontal="center" vertical="center" wrapText="1"/>
      <protection/>
    </xf>
    <xf numFmtId="49" fontId="16" fillId="33" borderId="11" xfId="53" applyNumberFormat="1" applyFont="1" applyFill="1" applyBorder="1" applyAlignment="1">
      <alignment horizontal="center" vertical="center" wrapText="1"/>
      <protection/>
    </xf>
    <xf numFmtId="0" fontId="16" fillId="33" borderId="10" xfId="53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53" applyFont="1" applyFill="1" applyBorder="1" applyAlignment="1">
      <alignment horizontal="right" vertical="center"/>
      <protection/>
    </xf>
    <xf numFmtId="1" fontId="2" fillId="0" borderId="10" xfId="53" applyNumberFormat="1" applyFont="1" applyFill="1" applyBorder="1" applyAlignment="1" applyProtection="1">
      <alignment horizontal="righ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6" fillId="0" borderId="10" xfId="53" applyFont="1" applyFill="1" applyBorder="1" applyAlignment="1" applyProtection="1">
      <alignment horizontal="left" vertical="center" wrapText="1"/>
      <protection/>
    </xf>
    <xf numFmtId="1" fontId="2" fillId="0" borderId="10" xfId="53" applyNumberFormat="1" applyFont="1" applyBorder="1" applyAlignment="1" applyProtection="1">
      <alignment horizontal="right" vertical="center" wrapText="1"/>
      <protection locked="0"/>
    </xf>
    <xf numFmtId="0" fontId="2" fillId="0" borderId="10" xfId="53" applyFont="1" applyBorder="1" applyAlignment="1" applyProtection="1">
      <alignment horizontal="right" vertical="center" wrapText="1"/>
      <protection locked="0"/>
    </xf>
    <xf numFmtId="0" fontId="2" fillId="34" borderId="10" xfId="53" applyFont="1" applyFill="1" applyBorder="1" applyAlignment="1" applyProtection="1">
      <alignment horizontal="right" vertical="center" wrapText="1"/>
      <protection/>
    </xf>
    <xf numFmtId="0" fontId="16" fillId="33" borderId="21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3" fillId="0" borderId="0" xfId="53" applyFont="1" applyAlignment="1">
      <alignment/>
      <protection/>
    </xf>
    <xf numFmtId="1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2" fontId="2" fillId="2" borderId="10" xfId="0" applyNumberFormat="1" applyFont="1" applyFill="1" applyBorder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>
      <alignment/>
      <protection/>
    </xf>
    <xf numFmtId="2" fontId="11" fillId="2" borderId="10" xfId="53" applyNumberFormat="1" applyFont="1" applyFill="1" applyBorder="1" applyAlignment="1">
      <alignment horizontal="center" vertical="center"/>
      <protection/>
    </xf>
    <xf numFmtId="3" fontId="11" fillId="2" borderId="10" xfId="53" applyNumberFormat="1" applyFont="1" applyFill="1" applyBorder="1" applyAlignment="1">
      <alignment horizontal="right" vertical="center"/>
      <protection/>
    </xf>
    <xf numFmtId="4" fontId="26" fillId="2" borderId="10" xfId="53" applyNumberFormat="1" applyFont="1" applyFill="1" applyBorder="1" applyAlignment="1">
      <alignment horizontal="center" vertical="center"/>
      <protection/>
    </xf>
    <xf numFmtId="0" fontId="8" fillId="2" borderId="10" xfId="53" applyFont="1" applyFill="1" applyBorder="1">
      <alignment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3" fontId="26" fillId="0" borderId="10" xfId="53" applyNumberFormat="1" applyFont="1" applyBorder="1" applyAlignment="1">
      <alignment horizontal="right" vertical="center"/>
      <protection/>
    </xf>
    <xf numFmtId="4" fontId="26" fillId="34" borderId="10" xfId="53" applyNumberFormat="1" applyFont="1" applyFill="1" applyBorder="1" applyAlignment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53" applyNumberFormat="1" applyFont="1" applyBorder="1" applyAlignment="1">
      <alignment horizontal="right" vertical="center"/>
      <protection/>
    </xf>
    <xf numFmtId="0" fontId="2" fillId="0" borderId="10" xfId="62" applyNumberFormat="1" applyFont="1" applyFill="1" applyBorder="1" applyAlignment="1" applyProtection="1">
      <alignment horizontal="left" vertical="center" wrapText="1"/>
      <protection/>
    </xf>
    <xf numFmtId="0" fontId="2" fillId="0" borderId="10" xfId="53" applyFont="1" applyBorder="1">
      <alignment/>
      <protection/>
    </xf>
    <xf numFmtId="0" fontId="17" fillId="0" borderId="10" xfId="63" applyNumberFormat="1" applyFont="1" applyFill="1" applyBorder="1" applyAlignment="1" applyProtection="1">
      <alignment vertical="center" wrapText="1"/>
      <protection/>
    </xf>
    <xf numFmtId="0" fontId="17" fillId="0" borderId="10" xfId="62" applyNumberFormat="1" applyFont="1" applyFill="1" applyBorder="1" applyAlignment="1" applyProtection="1">
      <alignment vertical="center" wrapText="1"/>
      <protection/>
    </xf>
    <xf numFmtId="4" fontId="7" fillId="0" borderId="0" xfId="53" applyNumberFormat="1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1" fontId="24" fillId="34" borderId="10" xfId="0" applyNumberFormat="1" applyFont="1" applyFill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24" fillId="34" borderId="10" xfId="0" applyFont="1" applyFill="1" applyBorder="1" applyAlignment="1">
      <alignment horizontal="center" vertical="center" wrapText="1"/>
    </xf>
    <xf numFmtId="0" fontId="8" fillId="0" borderId="0" xfId="53" applyFont="1" applyBorder="1" applyAlignment="1">
      <alignment horizontal="center"/>
      <protection/>
    </xf>
    <xf numFmtId="0" fontId="27" fillId="0" borderId="0" xfId="0" applyFont="1" applyAlignment="1">
      <alignment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8" fillId="34" borderId="10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0" fillId="0" borderId="0" xfId="0" applyNumberFormat="1" applyAlignment="1" quotePrefix="1">
      <alignment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0" fontId="2" fillId="0" borderId="0" xfId="58" applyNumberFormat="1" applyFont="1" applyAlignment="1">
      <alignment/>
    </xf>
    <xf numFmtId="0" fontId="2" fillId="0" borderId="0" xfId="58" applyNumberFormat="1" applyFont="1" applyFill="1" applyAlignment="1">
      <alignment/>
    </xf>
    <xf numFmtId="1" fontId="2" fillId="35" borderId="10" xfId="58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/>
    </xf>
    <xf numFmtId="49" fontId="17" fillId="35" borderId="10" xfId="0" applyNumberFormat="1" applyFont="1" applyFill="1" applyBorder="1" applyAlignment="1">
      <alignment horizontal="center" vertical="center"/>
    </xf>
    <xf numFmtId="1" fontId="2" fillId="0" borderId="10" xfId="58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2" fillId="0" borderId="0" xfId="58" applyNumberFormat="1" applyFont="1" applyBorder="1" applyAlignment="1">
      <alignment/>
    </xf>
    <xf numFmtId="0" fontId="8" fillId="0" borderId="10" xfId="58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textRotation="90"/>
    </xf>
    <xf numFmtId="0" fontId="29" fillId="0" borderId="0" xfId="58" applyNumberFormat="1" applyFont="1" applyAlignment="1">
      <alignment/>
    </xf>
    <xf numFmtId="0" fontId="2" fillId="0" borderId="0" xfId="58" applyNumberFormat="1" applyFont="1" applyAlignment="1">
      <alignment horizontal="right"/>
    </xf>
    <xf numFmtId="0" fontId="3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35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/>
    </xf>
    <xf numFmtId="2" fontId="2" fillId="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 applyProtection="1">
      <alignment horizontal="left" vertical="center" wrapText="1"/>
      <protection locked="0"/>
    </xf>
    <xf numFmtId="0" fontId="6" fillId="36" borderId="10" xfId="0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1" fontId="2" fillId="36" borderId="10" xfId="0" applyNumberFormat="1" applyFont="1" applyFill="1" applyBorder="1" applyAlignment="1">
      <alignment horizontal="right" vertical="center" wrapText="1"/>
    </xf>
    <xf numFmtId="1" fontId="2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2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 applyProtection="1">
      <alignment horizontal="right" vertical="center" wrapText="1"/>
      <protection locked="0"/>
    </xf>
    <xf numFmtId="164" fontId="7" fillId="0" borderId="0" xfId="0" applyNumberFormat="1" applyFont="1" applyAlignment="1">
      <alignment/>
    </xf>
    <xf numFmtId="1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right" vertical="center"/>
    </xf>
    <xf numFmtId="1" fontId="2" fillId="36" borderId="10" xfId="0" applyNumberFormat="1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2" fillId="6" borderId="10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2" fontId="32" fillId="33" borderId="0" xfId="0" applyNumberFormat="1" applyFont="1" applyFill="1" applyBorder="1" applyAlignment="1">
      <alignment/>
    </xf>
    <xf numFmtId="1" fontId="32" fillId="33" borderId="0" xfId="0" applyNumberFormat="1" applyFont="1" applyFill="1" applyBorder="1" applyAlignment="1">
      <alignment/>
    </xf>
    <xf numFmtId="0" fontId="32" fillId="33" borderId="0" xfId="0" applyFont="1" applyFill="1" applyBorder="1" applyAlignment="1">
      <alignment/>
    </xf>
    <xf numFmtId="1" fontId="2" fillId="6" borderId="10" xfId="0" applyNumberFormat="1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2" fontId="2" fillId="6" borderId="10" xfId="0" applyNumberFormat="1" applyFont="1" applyFill="1" applyBorder="1" applyAlignment="1">
      <alignment horizontal="center" vertical="center"/>
    </xf>
    <xf numFmtId="1" fontId="2" fillId="6" borderId="10" xfId="0" applyNumberFormat="1" applyFont="1" applyFill="1" applyBorder="1" applyAlignment="1">
      <alignment vertical="center"/>
    </xf>
    <xf numFmtId="1" fontId="2" fillId="6" borderId="10" xfId="0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3" fillId="0" borderId="0" xfId="0" applyFont="1" applyAlignment="1">
      <alignment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1" fontId="2" fillId="2" borderId="10" xfId="54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/>
      <protection/>
    </xf>
    <xf numFmtId="0" fontId="3" fillId="0" borderId="0" xfId="52" applyFont="1" applyFill="1" applyAlignment="1">
      <alignment horizontal="center"/>
      <protection/>
    </xf>
    <xf numFmtId="0" fontId="15" fillId="0" borderId="0" xfId="52" applyFont="1" applyFill="1" applyAlignment="1">
      <alignment horizontal="right"/>
      <protection/>
    </xf>
    <xf numFmtId="0" fontId="4" fillId="0" borderId="0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 vertical="center" textRotation="90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4" fillId="34" borderId="10" xfId="52" applyFont="1" applyFill="1" applyBorder="1" applyAlignment="1">
      <alignment horizontal="center"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3" fillId="0" borderId="24" xfId="52" applyFont="1" applyFill="1" applyBorder="1" applyAlignment="1">
      <alignment horizontal="center"/>
      <protection/>
    </xf>
    <xf numFmtId="0" fontId="8" fillId="34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textRotation="90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4" applyFont="1" applyBorder="1" applyAlignment="1">
      <alignment horizontal="center"/>
      <protection/>
    </xf>
    <xf numFmtId="0" fontId="8" fillId="33" borderId="10" xfId="54" applyFont="1" applyFill="1" applyBorder="1" applyAlignment="1">
      <alignment horizontal="center" vertical="top" wrapText="1"/>
      <protection/>
    </xf>
    <xf numFmtId="0" fontId="16" fillId="33" borderId="10" xfId="54" applyFont="1" applyFill="1" applyBorder="1" applyAlignment="1">
      <alignment horizontal="center" vertical="top" wrapText="1"/>
      <protection/>
    </xf>
    <xf numFmtId="0" fontId="10" fillId="0" borderId="0" xfId="54" applyFont="1" applyAlignment="1">
      <alignment horizontal="center"/>
      <protection/>
    </xf>
    <xf numFmtId="0" fontId="9" fillId="33" borderId="10" xfId="54" applyFont="1" applyFill="1" applyBorder="1" applyAlignment="1">
      <alignment horizontal="center" vertical="center" textRotation="90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18" fillId="33" borderId="10" xfId="54" applyFont="1" applyFill="1" applyBorder="1" applyAlignment="1">
      <alignment horizontal="center" vertical="center" wrapText="1"/>
      <protection/>
    </xf>
    <xf numFmtId="0" fontId="18" fillId="33" borderId="10" xfId="54" applyFont="1" applyFill="1" applyBorder="1" applyAlignment="1">
      <alignment horizontal="center" vertical="center" textRotation="90" wrapText="1"/>
      <protection/>
    </xf>
    <xf numFmtId="0" fontId="18" fillId="0" borderId="10" xfId="54" applyFont="1" applyBorder="1" applyAlignment="1">
      <alignment horizontal="center"/>
      <protection/>
    </xf>
    <xf numFmtId="0" fontId="18" fillId="0" borderId="10" xfId="54" applyFont="1" applyBorder="1" applyAlignment="1">
      <alignment horizontal="center" vertical="center"/>
      <protection/>
    </xf>
    <xf numFmtId="0" fontId="16" fillId="0" borderId="0" xfId="54" applyFont="1" applyAlignment="1" applyProtection="1">
      <alignment horizontal="center" wrapText="1"/>
      <protection locked="0"/>
    </xf>
    <xf numFmtId="0" fontId="9" fillId="33" borderId="10" xfId="54" applyFont="1" applyFill="1" applyBorder="1" applyAlignment="1" applyProtection="1">
      <alignment horizontal="center" vertical="center" textRotation="90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locked="0"/>
    </xf>
    <xf numFmtId="0" fontId="16" fillId="0" borderId="10" xfId="54" applyFont="1" applyBorder="1" applyAlignment="1" applyProtection="1">
      <alignment horizontal="center" vertical="center" wrapText="1"/>
      <protection locked="0"/>
    </xf>
    <xf numFmtId="0" fontId="16" fillId="0" borderId="10" xfId="54" applyFont="1" applyBorder="1" applyAlignment="1" applyProtection="1">
      <alignment horizontal="center" wrapText="1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16" fillId="0" borderId="0" xfId="54" applyFont="1" applyAlignment="1">
      <alignment horizont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center" textRotation="90" wrapText="1"/>
      <protection/>
    </xf>
    <xf numFmtId="0" fontId="16" fillId="33" borderId="10" xfId="53" applyFont="1" applyFill="1" applyBorder="1" applyAlignment="1">
      <alignment horizontal="center" vertical="center" wrapText="1"/>
      <protection/>
    </xf>
    <xf numFmtId="0" fontId="20" fillId="33" borderId="10" xfId="53" applyFont="1" applyFill="1" applyBorder="1" applyAlignment="1">
      <alignment horizontal="center" vertical="top" wrapText="1"/>
      <protection/>
    </xf>
    <xf numFmtId="0" fontId="16" fillId="33" borderId="1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33" borderId="39" xfId="0" applyFont="1" applyFill="1" applyBorder="1" applyAlignment="1">
      <alignment horizontal="center" vertical="center" textRotation="90" wrapText="1"/>
    </xf>
    <xf numFmtId="0" fontId="8" fillId="33" borderId="40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3" fillId="0" borderId="36" xfId="53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1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textRotation="90" wrapText="1"/>
      <protection/>
    </xf>
    <xf numFmtId="0" fontId="6" fillId="33" borderId="11" xfId="53" applyFont="1" applyFill="1" applyBorder="1" applyAlignment="1">
      <alignment horizontal="center" vertical="center" textRotation="90" wrapText="1"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49" fontId="16" fillId="33" borderId="17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6" fillId="0" borderId="0" xfId="0" applyFont="1" applyAlignment="1">
      <alignment horizontal="center" wrapText="1"/>
    </xf>
    <xf numFmtId="0" fontId="2" fillId="0" borderId="0" xfId="53" applyFont="1" applyAlignment="1">
      <alignment horizontal="right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right"/>
      <protection/>
    </xf>
    <xf numFmtId="0" fontId="8" fillId="0" borderId="0" xfId="53" applyFont="1" applyBorder="1" applyAlignment="1">
      <alignment horizontal="center"/>
      <protection/>
    </xf>
    <xf numFmtId="0" fontId="8" fillId="33" borderId="10" xfId="53" applyFont="1" applyFill="1" applyBorder="1" applyAlignment="1">
      <alignment horizontal="center" vertical="center" textRotation="90" wrapText="1"/>
      <protection/>
    </xf>
    <xf numFmtId="0" fontId="8" fillId="34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Т.10,11,12_2005" xfId="52"/>
    <cellStyle name="Обычный_табл_2006" xfId="53"/>
    <cellStyle name="Обычный_таблиця_бюдж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tat_2003 new" xfId="63"/>
    <cellStyle name="Хороший" xfId="64"/>
  </cellStyles>
  <dxfs count="6">
    <dxf>
      <font>
        <color indexed="9"/>
      </font>
    </dxf>
    <dxf>
      <font>
        <color indexed="9"/>
      </font>
    </dxf>
    <dxf>
      <font>
        <b/>
        <i val="0"/>
        <color indexed="16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8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49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447" t="s">
        <v>546</v>
      </c>
      <c r="B1" s="447" t="s">
        <v>547</v>
      </c>
    </row>
    <row r="2" spans="1:2" ht="15.75">
      <c r="A2" s="447"/>
      <c r="B2" s="448"/>
    </row>
    <row r="3" spans="1:2" ht="15.75">
      <c r="A3" s="447" t="s">
        <v>548</v>
      </c>
      <c r="B3" s="447" t="s">
        <v>549</v>
      </c>
    </row>
    <row r="4" spans="1:2" ht="15.75">
      <c r="A4" s="447"/>
      <c r="B4" s="448"/>
    </row>
    <row r="5" spans="1:2" ht="15.75">
      <c r="A5" s="447" t="s">
        <v>83</v>
      </c>
      <c r="B5" s="447" t="s">
        <v>81</v>
      </c>
    </row>
    <row r="6" spans="1:2" ht="15.75">
      <c r="A6" s="447"/>
      <c r="B6" s="448"/>
    </row>
    <row r="7" spans="1:2" ht="15.75">
      <c r="A7" s="447" t="s">
        <v>114</v>
      </c>
      <c r="B7" s="447" t="s">
        <v>113</v>
      </c>
    </row>
    <row r="8" spans="1:2" ht="15.75">
      <c r="A8" s="447"/>
      <c r="B8" s="448"/>
    </row>
    <row r="9" spans="1:2" ht="15.75">
      <c r="A9" s="447" t="s">
        <v>130</v>
      </c>
      <c r="B9" s="447" t="s">
        <v>550</v>
      </c>
    </row>
    <row r="10" spans="1:2" ht="15.75">
      <c r="A10" s="447"/>
      <c r="B10" s="448"/>
    </row>
    <row r="11" spans="1:2" ht="15.75">
      <c r="A11" s="447" t="s">
        <v>164</v>
      </c>
      <c r="B11" s="447" t="s">
        <v>551</v>
      </c>
    </row>
    <row r="12" spans="1:2" ht="15.75">
      <c r="A12" s="447"/>
      <c r="B12" s="448"/>
    </row>
    <row r="13" spans="1:2" ht="31.5">
      <c r="A13" s="447" t="s">
        <v>167</v>
      </c>
      <c r="B13" s="447" t="s">
        <v>166</v>
      </c>
    </row>
    <row r="14" spans="1:2" ht="15.75">
      <c r="A14" s="447"/>
      <c r="B14" s="448"/>
    </row>
    <row r="15" spans="1:2" ht="15.75">
      <c r="A15" s="447" t="s">
        <v>552</v>
      </c>
      <c r="B15" s="447" t="s">
        <v>189</v>
      </c>
    </row>
    <row r="16" spans="1:2" ht="15.75">
      <c r="A16" s="447"/>
      <c r="B16" s="448"/>
    </row>
    <row r="17" spans="1:2" ht="31.5">
      <c r="A17" s="447" t="s">
        <v>553</v>
      </c>
      <c r="B17" s="447" t="s">
        <v>554</v>
      </c>
    </row>
    <row r="18" spans="1:2" ht="15.75">
      <c r="A18" s="447"/>
      <c r="B18" s="448"/>
    </row>
    <row r="19" spans="1:2" ht="15.75">
      <c r="A19" s="447" t="s">
        <v>215</v>
      </c>
      <c r="B19" s="447" t="s">
        <v>214</v>
      </c>
    </row>
    <row r="20" spans="1:2" ht="15.75">
      <c r="A20" s="447"/>
      <c r="B20" s="448"/>
    </row>
    <row r="21" spans="1:2" ht="15.75">
      <c r="A21" s="447" t="s">
        <v>101</v>
      </c>
      <c r="B21" s="447" t="s">
        <v>100</v>
      </c>
    </row>
    <row r="22" spans="1:2" ht="15.75">
      <c r="A22" s="447"/>
      <c r="B22" s="448"/>
    </row>
    <row r="23" spans="1:2" ht="15.75">
      <c r="A23" s="447" t="s">
        <v>555</v>
      </c>
      <c r="B23" s="447" t="s">
        <v>556</v>
      </c>
    </row>
    <row r="24" spans="1:2" ht="15.75">
      <c r="A24" s="447"/>
      <c r="B24" s="448"/>
    </row>
    <row r="25" spans="1:2" ht="15.75">
      <c r="A25" s="447" t="s">
        <v>557</v>
      </c>
      <c r="B25" s="447" t="s">
        <v>558</v>
      </c>
    </row>
    <row r="26" spans="1:2" ht="15.75">
      <c r="A26" s="447"/>
      <c r="B26" s="448"/>
    </row>
    <row r="27" spans="1:2" ht="15.75">
      <c r="A27" s="447" t="s">
        <v>559</v>
      </c>
      <c r="B27" s="447" t="s">
        <v>560</v>
      </c>
    </row>
    <row r="28" spans="1:2" ht="15.75">
      <c r="A28" s="447"/>
      <c r="B28" s="448"/>
    </row>
    <row r="29" spans="1:2" ht="15.75">
      <c r="A29" s="447" t="s">
        <v>561</v>
      </c>
      <c r="B29" s="447" t="s">
        <v>562</v>
      </c>
    </row>
    <row r="30" spans="1:2" ht="15.75">
      <c r="A30" s="447"/>
      <c r="B30" s="448"/>
    </row>
    <row r="31" spans="1:2" ht="15.75">
      <c r="A31" s="447" t="s">
        <v>563</v>
      </c>
      <c r="B31" s="447" t="s">
        <v>564</v>
      </c>
    </row>
    <row r="32" spans="1:2" ht="15.75">
      <c r="A32" s="447"/>
      <c r="B32" s="448"/>
    </row>
    <row r="33" spans="1:2" ht="31.5">
      <c r="A33" s="447" t="s">
        <v>565</v>
      </c>
      <c r="B33" s="447" t="s">
        <v>566</v>
      </c>
    </row>
    <row r="34" spans="1:2" ht="15.75">
      <c r="A34" s="447"/>
      <c r="B34" s="448"/>
    </row>
    <row r="35" spans="1:2" ht="31.5">
      <c r="A35" s="449" t="s">
        <v>248</v>
      </c>
      <c r="B35" s="449" t="s">
        <v>567</v>
      </c>
    </row>
    <row r="36" spans="1:2" ht="15.75">
      <c r="A36" s="449"/>
      <c r="B36" s="448"/>
    </row>
    <row r="37" spans="1:2" ht="15.75">
      <c r="A37" s="449" t="s">
        <v>256</v>
      </c>
      <c r="B37" s="449" t="s">
        <v>255</v>
      </c>
    </row>
    <row r="38" spans="1:2" ht="15.75">
      <c r="A38" s="449"/>
      <c r="B38" s="448"/>
    </row>
    <row r="39" spans="1:2" ht="15.75">
      <c r="A39" s="449" t="s">
        <v>281</v>
      </c>
      <c r="B39" s="449" t="s">
        <v>568</v>
      </c>
    </row>
    <row r="40" spans="1:2" ht="15.75">
      <c r="A40" s="449"/>
      <c r="B40" s="448"/>
    </row>
    <row r="41" spans="1:2" ht="31.5">
      <c r="A41" s="449" t="s">
        <v>524</v>
      </c>
      <c r="B41" s="449" t="s">
        <v>569</v>
      </c>
    </row>
    <row r="42" spans="1:2" ht="15.75">
      <c r="A42" s="449"/>
      <c r="B42" s="448"/>
    </row>
    <row r="43" spans="1:2" ht="31.5">
      <c r="A43" s="449" t="s">
        <v>526</v>
      </c>
      <c r="B43" s="449" t="s">
        <v>570</v>
      </c>
    </row>
    <row r="44" spans="1:2" ht="15.75">
      <c r="A44" s="450"/>
      <c r="B44" s="448"/>
    </row>
    <row r="45" spans="1:2" ht="15.75">
      <c r="A45" s="449" t="s">
        <v>533</v>
      </c>
      <c r="B45" s="449" t="s">
        <v>571</v>
      </c>
    </row>
    <row r="46" spans="1:2" ht="15.75">
      <c r="A46" s="449"/>
      <c r="B46" s="448"/>
    </row>
    <row r="47" spans="1:2" ht="15.75">
      <c r="A47" s="449" t="s">
        <v>535</v>
      </c>
      <c r="B47" s="449" t="s">
        <v>572</v>
      </c>
    </row>
    <row r="48" spans="1:2" ht="15.75">
      <c r="A48" s="449"/>
      <c r="B48" s="448"/>
    </row>
    <row r="49" spans="1:2" ht="15.75">
      <c r="A49" s="449" t="s">
        <v>573</v>
      </c>
      <c r="B49" s="449" t="s">
        <v>574</v>
      </c>
    </row>
    <row r="50" spans="1:2" ht="15.75">
      <c r="A50" s="449"/>
      <c r="B50" s="448"/>
    </row>
    <row r="51" spans="1:2" ht="31.5">
      <c r="A51" s="447" t="s">
        <v>575</v>
      </c>
      <c r="B51" s="447" t="s">
        <v>576</v>
      </c>
    </row>
    <row r="52" spans="1:2" ht="15.75">
      <c r="A52" s="450"/>
      <c r="B52" s="448"/>
    </row>
    <row r="53" spans="1:2" ht="15.75">
      <c r="A53" s="447" t="s">
        <v>577</v>
      </c>
      <c r="B53" s="447" t="s">
        <v>578</v>
      </c>
    </row>
    <row r="54" spans="1:2" ht="15.75">
      <c r="A54" s="447"/>
      <c r="B54" s="448"/>
    </row>
    <row r="55" spans="1:2" ht="15.75">
      <c r="A55" s="447" t="s">
        <v>579</v>
      </c>
      <c r="B55" s="447" t="s">
        <v>580</v>
      </c>
    </row>
    <row r="56" spans="1:2" ht="15.75">
      <c r="A56" s="447"/>
      <c r="B56" s="448"/>
    </row>
    <row r="57" spans="1:2" ht="15.75">
      <c r="A57" s="447" t="s">
        <v>581</v>
      </c>
      <c r="B57" s="447" t="s">
        <v>582</v>
      </c>
    </row>
    <row r="58" spans="1:2" ht="15.75">
      <c r="A58" s="450"/>
      <c r="B58" s="448"/>
    </row>
    <row r="59" spans="1:2" ht="31.5">
      <c r="A59" s="449" t="s">
        <v>583</v>
      </c>
      <c r="B59" s="449" t="s">
        <v>584</v>
      </c>
    </row>
    <row r="60" spans="1:2" ht="15.75">
      <c r="A60" s="449"/>
      <c r="B60" s="448"/>
    </row>
    <row r="61" spans="1:2" ht="15.75">
      <c r="A61" s="447" t="s">
        <v>408</v>
      </c>
      <c r="B61" s="447" t="s">
        <v>585</v>
      </c>
    </row>
    <row r="62" spans="1:2" ht="15.75">
      <c r="A62" s="447"/>
      <c r="B62" s="448"/>
    </row>
    <row r="63" spans="1:2" ht="31.5">
      <c r="A63" s="447" t="s">
        <v>414</v>
      </c>
      <c r="B63" s="447" t="s">
        <v>586</v>
      </c>
    </row>
    <row r="64" spans="1:2" ht="15.75">
      <c r="A64" s="447"/>
      <c r="B64" s="448"/>
    </row>
    <row r="65" spans="1:2" ht="15.75">
      <c r="A65" s="447" t="s">
        <v>423</v>
      </c>
      <c r="B65" s="447" t="s">
        <v>587</v>
      </c>
    </row>
    <row r="66" spans="1:2" ht="15.75">
      <c r="A66" s="449"/>
      <c r="B66" s="448"/>
    </row>
    <row r="67" spans="1:2" ht="31.5">
      <c r="A67" s="449" t="s">
        <v>446</v>
      </c>
      <c r="B67" s="449" t="s">
        <v>445</v>
      </c>
    </row>
    <row r="68" spans="1:2" ht="15.75">
      <c r="A68" s="447"/>
      <c r="B68" s="448"/>
    </row>
    <row r="69" spans="1:2" ht="31.5">
      <c r="A69" s="447" t="s">
        <v>588</v>
      </c>
      <c r="B69" s="447" t="s">
        <v>589</v>
      </c>
    </row>
    <row r="70" spans="1:2" ht="15.75">
      <c r="A70" s="450"/>
      <c r="B70" s="448"/>
    </row>
    <row r="71" spans="1:2" ht="31.5">
      <c r="A71" s="447" t="s">
        <v>590</v>
      </c>
      <c r="B71" s="447" t="s">
        <v>591</v>
      </c>
    </row>
    <row r="72" spans="1:2" ht="15.75">
      <c r="A72" s="450"/>
      <c r="B72" s="448"/>
    </row>
    <row r="73" spans="1:2" ht="31.5">
      <c r="A73" s="447" t="s">
        <v>592</v>
      </c>
      <c r="B73" s="447" t="s">
        <v>593</v>
      </c>
    </row>
    <row r="74" spans="1:2" ht="15.75">
      <c r="A74" s="447"/>
      <c r="B74" s="448"/>
    </row>
    <row r="75" spans="1:2" ht="31.5">
      <c r="A75" s="447" t="s">
        <v>594</v>
      </c>
      <c r="B75" s="447" t="s">
        <v>595</v>
      </c>
    </row>
    <row r="76" spans="1:2" ht="15.75">
      <c r="A76" s="450"/>
      <c r="B76" s="448"/>
    </row>
    <row r="77" spans="1:2" ht="31.5">
      <c r="A77" s="447" t="s">
        <v>503</v>
      </c>
      <c r="B77" s="447" t="s">
        <v>596</v>
      </c>
    </row>
    <row r="78" spans="1:2" ht="15.75">
      <c r="A78" s="450"/>
      <c r="B78" s="448"/>
    </row>
    <row r="79" spans="1:2" ht="31.5">
      <c r="A79" s="447" t="s">
        <v>539</v>
      </c>
      <c r="B79" s="447" t="s">
        <v>597</v>
      </c>
    </row>
    <row r="80" spans="1:2" ht="15.75">
      <c r="A80" s="450" t="s">
        <v>598</v>
      </c>
      <c r="B80" s="448"/>
    </row>
    <row r="81" spans="1:2" ht="31.5">
      <c r="A81" s="447" t="s">
        <v>545</v>
      </c>
      <c r="B81" s="447" t="s">
        <v>599</v>
      </c>
    </row>
    <row r="82" spans="1:2" ht="15.75">
      <c r="A82" s="447"/>
      <c r="B82" s="448"/>
    </row>
    <row r="83" spans="1:2" ht="31.5">
      <c r="A83" s="447" t="s">
        <v>600</v>
      </c>
      <c r="B83" s="447" t="s">
        <v>601</v>
      </c>
    </row>
    <row r="84" spans="1:2" ht="15.75">
      <c r="A84" s="447"/>
      <c r="B84" s="448"/>
    </row>
    <row r="85" spans="1:2" ht="31.5">
      <c r="A85" s="447" t="s">
        <v>516</v>
      </c>
      <c r="B85" s="447" t="s">
        <v>602</v>
      </c>
    </row>
    <row r="86" ht="18.75">
      <c r="A86" s="446"/>
    </row>
    <row r="87" ht="18.75">
      <c r="A87" s="44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31">
      <selection activeCell="K38" sqref="K38"/>
    </sheetView>
  </sheetViews>
  <sheetFormatPr defaultColWidth="9.00390625" defaultRowHeight="12.75"/>
  <cols>
    <col min="1" max="1" width="5.625" style="1" customWidth="1"/>
    <col min="2" max="2" width="4.125" style="1" customWidth="1"/>
    <col min="3" max="3" width="26.125" style="1" customWidth="1"/>
    <col min="4" max="4" width="3.375" style="1" customWidth="1"/>
    <col min="5" max="5" width="11.125" style="1" customWidth="1"/>
    <col min="6" max="6" width="24.25390625" style="1" customWidth="1"/>
    <col min="7" max="7" width="10.25390625" style="1" customWidth="1"/>
    <col min="8" max="8" width="10.375" style="1" customWidth="1"/>
    <col min="9" max="9" width="11.875" style="1" customWidth="1"/>
    <col min="10" max="16384" width="9.125" style="1" customWidth="1"/>
  </cols>
  <sheetData>
    <row r="1" spans="8:9" ht="12" customHeight="1">
      <c r="H1" s="512" t="s">
        <v>200</v>
      </c>
      <c r="I1" s="512"/>
    </row>
    <row r="2" spans="1:9" ht="27.75" customHeight="1">
      <c r="A2" s="453" t="s">
        <v>199</v>
      </c>
      <c r="B2" s="453"/>
      <c r="C2" s="453"/>
      <c r="D2" s="453"/>
      <c r="E2" s="453"/>
      <c r="F2" s="453"/>
      <c r="G2" s="453"/>
      <c r="H2" s="453"/>
      <c r="I2" s="453"/>
    </row>
    <row r="3" spans="1:9" ht="15.75">
      <c r="A3" s="472" t="s">
        <v>198</v>
      </c>
      <c r="B3" s="472"/>
      <c r="C3" s="472"/>
      <c r="D3" s="472"/>
      <c r="E3" s="472"/>
      <c r="F3" s="472"/>
      <c r="G3" s="472"/>
      <c r="H3" s="472"/>
      <c r="I3" s="472"/>
    </row>
    <row r="4" spans="1:9" ht="7.5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20.25" customHeight="1">
      <c r="A5" s="454" t="s">
        <v>2</v>
      </c>
      <c r="B5" s="452" t="s">
        <v>3</v>
      </c>
      <c r="C5" s="452"/>
      <c r="D5" s="452"/>
      <c r="E5" s="452"/>
      <c r="F5" s="452"/>
      <c r="G5" s="513" t="s">
        <v>4</v>
      </c>
      <c r="H5" s="513" t="s">
        <v>5</v>
      </c>
      <c r="I5" s="11" t="s">
        <v>6</v>
      </c>
    </row>
    <row r="6" spans="1:9" ht="15" customHeight="1">
      <c r="A6" s="454"/>
      <c r="B6" s="452"/>
      <c r="C6" s="452"/>
      <c r="D6" s="452"/>
      <c r="E6" s="452"/>
      <c r="F6" s="452"/>
      <c r="G6" s="513"/>
      <c r="H6" s="513"/>
      <c r="I6" s="11" t="s">
        <v>7</v>
      </c>
    </row>
    <row r="7" spans="1:9" ht="16.5">
      <c r="A7" s="11" t="s">
        <v>8</v>
      </c>
      <c r="B7" s="511" t="s">
        <v>9</v>
      </c>
      <c r="C7" s="511"/>
      <c r="D7" s="511"/>
      <c r="E7" s="511"/>
      <c r="F7" s="511"/>
      <c r="G7" s="11">
        <v>1</v>
      </c>
      <c r="H7" s="11">
        <v>2</v>
      </c>
      <c r="I7" s="11">
        <v>3</v>
      </c>
    </row>
    <row r="8" spans="1:12" ht="28.5" customHeight="1">
      <c r="A8" s="458">
        <v>1</v>
      </c>
      <c r="B8" s="459" t="s">
        <v>197</v>
      </c>
      <c r="C8" s="459"/>
      <c r="D8" s="459"/>
      <c r="E8" s="459"/>
      <c r="F8" s="459"/>
      <c r="G8" s="4">
        <v>2864614</v>
      </c>
      <c r="H8" s="4">
        <v>4062553</v>
      </c>
      <c r="I8" s="13">
        <v>41.81851376834715</v>
      </c>
      <c r="J8" s="160"/>
      <c r="K8" s="160"/>
      <c r="L8" s="20"/>
    </row>
    <row r="9" spans="1:12" ht="16.5" customHeight="1">
      <c r="A9" s="458"/>
      <c r="B9" s="460" t="s">
        <v>11</v>
      </c>
      <c r="C9" s="461" t="s">
        <v>12</v>
      </c>
      <c r="D9" s="514" t="s">
        <v>13</v>
      </c>
      <c r="E9" s="514"/>
      <c r="F9" s="514"/>
      <c r="G9" s="4">
        <v>347067</v>
      </c>
      <c r="H9" s="4">
        <v>352265</v>
      </c>
      <c r="I9" s="13">
        <v>1.4976935289151663</v>
      </c>
      <c r="J9" s="160"/>
      <c r="K9" s="160"/>
      <c r="L9" s="20"/>
    </row>
    <row r="10" spans="1:12" ht="15.75" customHeight="1">
      <c r="A10" s="458"/>
      <c r="B10" s="460"/>
      <c r="C10" s="461"/>
      <c r="D10" s="462" t="s">
        <v>14</v>
      </c>
      <c r="E10" s="456" t="s">
        <v>15</v>
      </c>
      <c r="F10" s="456"/>
      <c r="G10" s="4">
        <v>92891</v>
      </c>
      <c r="H10" s="4">
        <v>94198</v>
      </c>
      <c r="I10" s="13">
        <v>1.4070254384170695</v>
      </c>
      <c r="J10" s="160"/>
      <c r="K10" s="160"/>
      <c r="L10" s="20"/>
    </row>
    <row r="11" spans="1:12" ht="15" customHeight="1">
      <c r="A11" s="458"/>
      <c r="B11" s="460"/>
      <c r="C11" s="461"/>
      <c r="D11" s="462"/>
      <c r="E11" s="456" t="s">
        <v>16</v>
      </c>
      <c r="F11" s="16" t="s">
        <v>17</v>
      </c>
      <c r="G11" s="4">
        <v>335885</v>
      </c>
      <c r="H11" s="4">
        <v>339446</v>
      </c>
      <c r="I11" s="13">
        <v>1.0601842892656712</v>
      </c>
      <c r="J11" s="20"/>
      <c r="K11" s="20"/>
      <c r="L11" s="20"/>
    </row>
    <row r="12" spans="1:12" ht="15.75" customHeight="1">
      <c r="A12" s="458"/>
      <c r="B12" s="460"/>
      <c r="C12" s="461"/>
      <c r="D12" s="462"/>
      <c r="E12" s="456"/>
      <c r="F12" s="18" t="s">
        <v>15</v>
      </c>
      <c r="G12" s="4">
        <v>92425</v>
      </c>
      <c r="H12" s="4">
        <v>94094</v>
      </c>
      <c r="I12" s="13">
        <v>1.8057884771436299</v>
      </c>
      <c r="J12" s="20"/>
      <c r="K12" s="20"/>
      <c r="L12" s="20"/>
    </row>
    <row r="13" spans="1:12" ht="16.5" customHeight="1">
      <c r="A13" s="458"/>
      <c r="B13" s="460"/>
      <c r="C13" s="461"/>
      <c r="D13" s="462"/>
      <c r="E13" s="457" t="s">
        <v>18</v>
      </c>
      <c r="F13" s="16" t="s">
        <v>17</v>
      </c>
      <c r="G13" s="4">
        <v>11182</v>
      </c>
      <c r="H13" s="4">
        <v>12819</v>
      </c>
      <c r="I13" s="13">
        <v>14.63959935610803</v>
      </c>
      <c r="J13" s="20"/>
      <c r="K13" s="20"/>
      <c r="L13" s="20"/>
    </row>
    <row r="14" spans="1:12" ht="19.5" customHeight="1">
      <c r="A14" s="458"/>
      <c r="B14" s="460"/>
      <c r="C14" s="461"/>
      <c r="D14" s="462"/>
      <c r="E14" s="457"/>
      <c r="F14" s="18" t="s">
        <v>15</v>
      </c>
      <c r="G14" s="4">
        <v>466</v>
      </c>
      <c r="H14" s="4">
        <v>104</v>
      </c>
      <c r="I14" s="13">
        <v>-77.6824034334764</v>
      </c>
      <c r="J14" s="20"/>
      <c r="K14" s="20"/>
      <c r="L14" s="20"/>
    </row>
    <row r="15" spans="1:12" ht="15.75" customHeight="1">
      <c r="A15" s="458"/>
      <c r="B15" s="460"/>
      <c r="C15" s="461" t="s">
        <v>196</v>
      </c>
      <c r="D15" s="456" t="s">
        <v>13</v>
      </c>
      <c r="E15" s="456"/>
      <c r="F15" s="456"/>
      <c r="G15" s="4">
        <v>620148</v>
      </c>
      <c r="H15" s="4">
        <v>2030171</v>
      </c>
      <c r="I15" s="13">
        <v>227.36878938575953</v>
      </c>
      <c r="J15" s="20"/>
      <c r="K15" s="20"/>
      <c r="L15" s="20"/>
    </row>
    <row r="16" spans="1:12" ht="18.75" customHeight="1">
      <c r="A16" s="458"/>
      <c r="B16" s="460"/>
      <c r="C16" s="461"/>
      <c r="D16" s="462" t="s">
        <v>14</v>
      </c>
      <c r="E16" s="457" t="s">
        <v>15</v>
      </c>
      <c r="F16" s="457"/>
      <c r="G16" s="4">
        <v>550372</v>
      </c>
      <c r="H16" s="4">
        <v>1949221</v>
      </c>
      <c r="I16" s="13">
        <v>254.16427434535188</v>
      </c>
      <c r="J16" s="20"/>
      <c r="K16" s="20"/>
      <c r="L16" s="20"/>
    </row>
    <row r="17" spans="1:12" ht="17.25" customHeight="1">
      <c r="A17" s="458"/>
      <c r="B17" s="460"/>
      <c r="C17" s="461"/>
      <c r="D17" s="462"/>
      <c r="E17" s="457" t="s">
        <v>16</v>
      </c>
      <c r="F17" s="16" t="s">
        <v>17</v>
      </c>
      <c r="G17" s="4">
        <v>490407</v>
      </c>
      <c r="H17" s="4">
        <v>1897207</v>
      </c>
      <c r="I17" s="13">
        <v>286.86376825779405</v>
      </c>
      <c r="J17" s="20"/>
      <c r="K17" s="20"/>
      <c r="L17" s="20"/>
    </row>
    <row r="18" spans="1:12" ht="18" customHeight="1">
      <c r="A18" s="458"/>
      <c r="B18" s="460"/>
      <c r="C18" s="461"/>
      <c r="D18" s="462"/>
      <c r="E18" s="457"/>
      <c r="F18" s="18" t="s">
        <v>15</v>
      </c>
      <c r="G18" s="4">
        <v>433097</v>
      </c>
      <c r="H18" s="4">
        <v>1836534</v>
      </c>
      <c r="I18" s="13">
        <v>324.0468070663154</v>
      </c>
      <c r="J18" s="20"/>
      <c r="K18" s="20"/>
      <c r="L18" s="20"/>
    </row>
    <row r="19" spans="1:12" ht="16.5" customHeight="1">
      <c r="A19" s="458"/>
      <c r="B19" s="460"/>
      <c r="C19" s="461"/>
      <c r="D19" s="462"/>
      <c r="E19" s="457" t="s">
        <v>20</v>
      </c>
      <c r="F19" s="16" t="s">
        <v>17</v>
      </c>
      <c r="G19" s="4">
        <v>129741</v>
      </c>
      <c r="H19" s="4">
        <v>132928</v>
      </c>
      <c r="I19" s="13">
        <v>2.4564324307659104</v>
      </c>
      <c r="J19" s="20"/>
      <c r="K19" s="20"/>
      <c r="L19" s="20"/>
    </row>
    <row r="20" spans="1:12" ht="18.75" customHeight="1">
      <c r="A20" s="458"/>
      <c r="B20" s="460"/>
      <c r="C20" s="461"/>
      <c r="D20" s="462"/>
      <c r="E20" s="457"/>
      <c r="F20" s="18" t="s">
        <v>15</v>
      </c>
      <c r="G20" s="4">
        <v>117275</v>
      </c>
      <c r="H20" s="4">
        <v>112678</v>
      </c>
      <c r="I20" s="13">
        <v>-3.91984651460243</v>
      </c>
      <c r="J20" s="20"/>
      <c r="K20" s="20"/>
      <c r="L20" s="20"/>
    </row>
    <row r="21" spans="1:12" ht="15.75" customHeight="1">
      <c r="A21" s="458"/>
      <c r="B21" s="460"/>
      <c r="C21" s="461"/>
      <c r="D21" s="462"/>
      <c r="E21" s="457" t="s">
        <v>21</v>
      </c>
      <c r="F21" s="16" t="s">
        <v>17</v>
      </c>
      <c r="G21" s="4"/>
      <c r="H21" s="4">
        <v>36</v>
      </c>
      <c r="I21" s="13"/>
      <c r="J21" s="20"/>
      <c r="K21" s="20"/>
      <c r="L21" s="20"/>
    </row>
    <row r="22" spans="1:12" ht="18.75" customHeight="1">
      <c r="A22" s="458"/>
      <c r="B22" s="460"/>
      <c r="C22" s="461"/>
      <c r="D22" s="462"/>
      <c r="E22" s="457"/>
      <c r="F22" s="18" t="s">
        <v>15</v>
      </c>
      <c r="G22" s="4"/>
      <c r="H22" s="4">
        <v>9</v>
      </c>
      <c r="I22" s="13"/>
      <c r="J22" s="20"/>
      <c r="K22" s="20"/>
      <c r="L22" s="20"/>
    </row>
    <row r="23" spans="1:12" ht="16.5" customHeight="1">
      <c r="A23" s="458"/>
      <c r="B23" s="460"/>
      <c r="C23" s="461" t="s">
        <v>22</v>
      </c>
      <c r="D23" s="457" t="s">
        <v>16</v>
      </c>
      <c r="E23" s="457"/>
      <c r="F23" s="16" t="s">
        <v>17</v>
      </c>
      <c r="G23" s="4">
        <v>994396</v>
      </c>
      <c r="H23" s="4">
        <v>864139</v>
      </c>
      <c r="I23" s="13">
        <v>-13.099107397857594</v>
      </c>
      <c r="J23" s="20"/>
      <c r="K23" s="20"/>
      <c r="L23" s="20"/>
    </row>
    <row r="24" spans="1:12" ht="19.5" customHeight="1">
      <c r="A24" s="458"/>
      <c r="B24" s="460"/>
      <c r="C24" s="461"/>
      <c r="D24" s="457"/>
      <c r="E24" s="457"/>
      <c r="F24" s="18" t="s">
        <v>15</v>
      </c>
      <c r="G24" s="4">
        <v>854536</v>
      </c>
      <c r="H24" s="4">
        <v>684604</v>
      </c>
      <c r="I24" s="13">
        <v>-19.885879588455023</v>
      </c>
      <c r="J24" s="20"/>
      <c r="K24" s="20"/>
      <c r="L24" s="20"/>
    </row>
    <row r="25" spans="1:12" ht="16.5" customHeight="1">
      <c r="A25" s="458"/>
      <c r="B25" s="460"/>
      <c r="C25" s="461" t="s">
        <v>195</v>
      </c>
      <c r="D25" s="457" t="s">
        <v>16</v>
      </c>
      <c r="E25" s="457"/>
      <c r="F25" s="16" t="s">
        <v>17</v>
      </c>
      <c r="G25" s="4">
        <v>777036</v>
      </c>
      <c r="H25" s="4">
        <v>690903</v>
      </c>
      <c r="I25" s="13">
        <v>-11.084814603184409</v>
      </c>
      <c r="J25" s="45"/>
      <c r="K25" s="20"/>
      <c r="L25" s="20"/>
    </row>
    <row r="26" spans="1:12" ht="30" customHeight="1">
      <c r="A26" s="458"/>
      <c r="B26" s="460"/>
      <c r="C26" s="461"/>
      <c r="D26" s="457"/>
      <c r="E26" s="457"/>
      <c r="F26" s="18" t="s">
        <v>15</v>
      </c>
      <c r="G26" s="4">
        <v>773204</v>
      </c>
      <c r="H26" s="4">
        <v>685486</v>
      </c>
      <c r="I26" s="13">
        <v>-11.344742137909272</v>
      </c>
      <c r="J26" s="20"/>
      <c r="K26" s="20"/>
      <c r="L26" s="20"/>
    </row>
    <row r="27" spans="1:12" ht="32.25" customHeight="1">
      <c r="A27" s="458"/>
      <c r="B27" s="460"/>
      <c r="C27" s="15" t="s">
        <v>194</v>
      </c>
      <c r="D27" s="457" t="s">
        <v>25</v>
      </c>
      <c r="E27" s="457"/>
      <c r="F27" s="457"/>
      <c r="G27" s="4">
        <v>125815</v>
      </c>
      <c r="H27" s="4">
        <v>125075</v>
      </c>
      <c r="I27" s="13">
        <v>-0.588165163136351</v>
      </c>
      <c r="J27" s="20"/>
      <c r="K27" s="20"/>
      <c r="L27" s="20"/>
    </row>
    <row r="28" spans="1:12" ht="18.75" customHeight="1">
      <c r="A28" s="458"/>
      <c r="B28" s="460"/>
      <c r="C28" s="15" t="s">
        <v>26</v>
      </c>
      <c r="D28" s="457" t="s">
        <v>16</v>
      </c>
      <c r="E28" s="457"/>
      <c r="F28" s="457"/>
      <c r="G28" s="4">
        <v>152</v>
      </c>
      <c r="H28" s="4">
        <v>9</v>
      </c>
      <c r="I28" s="13">
        <v>-94.07894736842105</v>
      </c>
      <c r="J28" s="20"/>
      <c r="K28" s="20"/>
      <c r="L28" s="20"/>
    </row>
    <row r="29" spans="1:12" ht="21.75" customHeight="1">
      <c r="A29" s="458">
        <v>2</v>
      </c>
      <c r="B29" s="459" t="s">
        <v>193</v>
      </c>
      <c r="C29" s="459"/>
      <c r="D29" s="459"/>
      <c r="E29" s="459"/>
      <c r="F29" s="459"/>
      <c r="G29" s="4">
        <v>433480</v>
      </c>
      <c r="H29" s="4">
        <v>528789</v>
      </c>
      <c r="I29" s="13">
        <v>21.98694288087109</v>
      </c>
      <c r="J29" s="160"/>
      <c r="K29" s="160"/>
      <c r="L29" s="20"/>
    </row>
    <row r="30" spans="1:12" ht="14.25" customHeight="1">
      <c r="A30" s="458"/>
      <c r="B30" s="460" t="s">
        <v>11</v>
      </c>
      <c r="C30" s="461" t="s">
        <v>28</v>
      </c>
      <c r="D30" s="461"/>
      <c r="E30" s="461"/>
      <c r="F30" s="16" t="s">
        <v>17</v>
      </c>
      <c r="G30" s="4">
        <v>25330</v>
      </c>
      <c r="H30" s="4">
        <v>27892</v>
      </c>
      <c r="I30" s="13">
        <v>10.114488748519541</v>
      </c>
      <c r="J30" s="20"/>
      <c r="K30" s="20"/>
      <c r="L30" s="20"/>
    </row>
    <row r="31" spans="1:12" ht="18.75" customHeight="1">
      <c r="A31" s="458"/>
      <c r="B31" s="460"/>
      <c r="C31" s="461"/>
      <c r="D31" s="461"/>
      <c r="E31" s="461"/>
      <c r="F31" s="18" t="s">
        <v>15</v>
      </c>
      <c r="G31" s="4">
        <v>16185</v>
      </c>
      <c r="H31" s="4">
        <v>18035</v>
      </c>
      <c r="I31" s="13">
        <v>-100</v>
      </c>
      <c r="J31" s="20"/>
      <c r="K31" s="20"/>
      <c r="L31" s="20"/>
    </row>
    <row r="32" spans="1:12" ht="15" customHeight="1">
      <c r="A32" s="458"/>
      <c r="B32" s="460"/>
      <c r="C32" s="461" t="s">
        <v>29</v>
      </c>
      <c r="D32" s="461"/>
      <c r="E32" s="461"/>
      <c r="F32" s="7" t="s">
        <v>18</v>
      </c>
      <c r="G32" s="4">
        <v>0</v>
      </c>
      <c r="H32" s="4">
        <v>141979</v>
      </c>
      <c r="I32" s="13">
        <v>-100</v>
      </c>
      <c r="J32" s="20"/>
      <c r="K32" s="20"/>
      <c r="L32" s="20"/>
    </row>
    <row r="33" spans="1:12" ht="18.75" customHeight="1">
      <c r="A33" s="458"/>
      <c r="B33" s="460"/>
      <c r="C33" s="461"/>
      <c r="D33" s="461"/>
      <c r="E33" s="461"/>
      <c r="F33" s="7" t="s">
        <v>30</v>
      </c>
      <c r="G33" s="4">
        <v>281933</v>
      </c>
      <c r="H33" s="4">
        <v>254327</v>
      </c>
      <c r="I33" s="13">
        <v>-9.79168809610794</v>
      </c>
      <c r="J33" s="20"/>
      <c r="K33" s="20"/>
      <c r="L33" s="20"/>
    </row>
    <row r="34" spans="1:12" ht="21" customHeight="1">
      <c r="A34" s="458"/>
      <c r="B34" s="460"/>
      <c r="C34" s="463" t="s">
        <v>31</v>
      </c>
      <c r="D34" s="463"/>
      <c r="E34" s="463"/>
      <c r="F34" s="463"/>
      <c r="G34" s="4">
        <v>99247</v>
      </c>
      <c r="H34" s="4">
        <v>71737</v>
      </c>
      <c r="I34" s="13">
        <v>-27.718721976482918</v>
      </c>
      <c r="J34" s="20"/>
      <c r="K34" s="20"/>
      <c r="L34" s="20"/>
    </row>
    <row r="35" spans="1:12" ht="21" customHeight="1">
      <c r="A35" s="458"/>
      <c r="B35" s="460"/>
      <c r="C35" s="463" t="s">
        <v>32</v>
      </c>
      <c r="D35" s="463"/>
      <c r="E35" s="463"/>
      <c r="F35" s="463"/>
      <c r="G35" s="4">
        <v>17209</v>
      </c>
      <c r="H35" s="4">
        <v>23573</v>
      </c>
      <c r="I35" s="13">
        <v>36.980649660061594</v>
      </c>
      <c r="J35" s="20"/>
      <c r="K35" s="20"/>
      <c r="L35" s="20"/>
    </row>
    <row r="36" spans="1:12" ht="20.25" customHeight="1">
      <c r="A36" s="458"/>
      <c r="B36" s="460"/>
      <c r="C36" s="463" t="s">
        <v>33</v>
      </c>
      <c r="D36" s="463"/>
      <c r="E36" s="463"/>
      <c r="F36" s="463"/>
      <c r="G36" s="4">
        <v>9761</v>
      </c>
      <c r="H36" s="4">
        <v>9281</v>
      </c>
      <c r="I36" s="13">
        <v>-4.9175289417067924</v>
      </c>
      <c r="J36" s="20"/>
      <c r="K36" s="20"/>
      <c r="L36" s="20"/>
    </row>
    <row r="37" spans="1:12" ht="48" customHeight="1">
      <c r="A37" s="14">
        <v>3</v>
      </c>
      <c r="B37" s="458" t="s">
        <v>192</v>
      </c>
      <c r="C37" s="458"/>
      <c r="D37" s="458"/>
      <c r="E37" s="458"/>
      <c r="F37" s="458"/>
      <c r="G37" s="4">
        <v>69</v>
      </c>
      <c r="H37" s="4">
        <v>50</v>
      </c>
      <c r="I37" s="13">
        <v>-27.536231884057973</v>
      </c>
      <c r="J37" s="20"/>
      <c r="K37" s="20"/>
      <c r="L37" s="20"/>
    </row>
    <row r="38" spans="1:12" ht="48.75" customHeight="1">
      <c r="A38" s="458">
        <v>4</v>
      </c>
      <c r="B38" s="464" t="s">
        <v>191</v>
      </c>
      <c r="C38" s="464"/>
      <c r="D38" s="464"/>
      <c r="E38" s="464"/>
      <c r="F38" s="464"/>
      <c r="G38" s="4">
        <v>3823</v>
      </c>
      <c r="H38" s="4">
        <f>H39+H42</f>
        <v>4344</v>
      </c>
      <c r="I38" s="13">
        <f>H38/G38*100-100</f>
        <v>13.628040805650016</v>
      </c>
      <c r="J38" s="20"/>
      <c r="K38" s="20"/>
      <c r="L38" s="20"/>
    </row>
    <row r="39" spans="1:12" ht="15.75" customHeight="1">
      <c r="A39" s="458"/>
      <c r="B39" s="465" t="s">
        <v>11</v>
      </c>
      <c r="C39" s="516" t="s">
        <v>36</v>
      </c>
      <c r="D39" s="466" t="s">
        <v>13</v>
      </c>
      <c r="E39" s="466"/>
      <c r="F39" s="466"/>
      <c r="G39" s="4">
        <v>889</v>
      </c>
      <c r="H39" s="4">
        <v>1625</v>
      </c>
      <c r="I39" s="13">
        <f>H39/G39*100-100</f>
        <v>82.78965129358829</v>
      </c>
      <c r="J39" s="20"/>
      <c r="K39" s="20"/>
      <c r="L39" s="20"/>
    </row>
    <row r="40" spans="1:12" ht="16.5" customHeight="1">
      <c r="A40" s="458"/>
      <c r="B40" s="465"/>
      <c r="C40" s="516"/>
      <c r="D40" s="467" t="s">
        <v>14</v>
      </c>
      <c r="E40" s="466" t="s">
        <v>37</v>
      </c>
      <c r="F40" s="466"/>
      <c r="G40" s="4">
        <v>809</v>
      </c>
      <c r="H40" s="4">
        <v>1507</v>
      </c>
      <c r="I40" s="13">
        <f>H40/G40*100-100</f>
        <v>86.27935723114956</v>
      </c>
      <c r="J40" s="20"/>
      <c r="K40" s="20"/>
      <c r="L40" s="20"/>
    </row>
    <row r="41" spans="1:12" ht="25.5" customHeight="1">
      <c r="A41" s="458"/>
      <c r="B41" s="465"/>
      <c r="C41" s="516"/>
      <c r="D41" s="467"/>
      <c r="E41" s="468" t="s">
        <v>38</v>
      </c>
      <c r="F41" s="468"/>
      <c r="G41" s="4">
        <v>80</v>
      </c>
      <c r="H41" s="4">
        <v>118</v>
      </c>
      <c r="I41" s="13">
        <f>H41/G41*100-100</f>
        <v>47.5</v>
      </c>
      <c r="J41" s="20"/>
      <c r="K41" s="20"/>
      <c r="L41" s="20"/>
    </row>
    <row r="42" spans="1:9" ht="15.75" customHeight="1">
      <c r="A42" s="458"/>
      <c r="B42" s="465"/>
      <c r="C42" s="516" t="s">
        <v>39</v>
      </c>
      <c r="D42" s="466" t="s">
        <v>13</v>
      </c>
      <c r="E42" s="466"/>
      <c r="F42" s="466"/>
      <c r="G42" s="4">
        <v>2578</v>
      </c>
      <c r="H42" s="4">
        <v>2719</v>
      </c>
      <c r="I42" s="13">
        <v>5.469356089992242</v>
      </c>
    </row>
    <row r="43" spans="1:9" ht="15.75" customHeight="1">
      <c r="A43" s="458"/>
      <c r="B43" s="465"/>
      <c r="C43" s="516"/>
      <c r="D43" s="469" t="s">
        <v>14</v>
      </c>
      <c r="E43" s="466" t="s">
        <v>16</v>
      </c>
      <c r="F43" s="466"/>
      <c r="G43" s="4">
        <v>2330</v>
      </c>
      <c r="H43" s="4">
        <v>2434</v>
      </c>
      <c r="I43" s="13">
        <v>4.463519313304721</v>
      </c>
    </row>
    <row r="44" spans="1:9" ht="13.5" customHeight="1">
      <c r="A44" s="458"/>
      <c r="B44" s="465"/>
      <c r="C44" s="516"/>
      <c r="D44" s="469"/>
      <c r="E44" s="470" t="s">
        <v>18</v>
      </c>
      <c r="F44" s="470"/>
      <c r="G44" s="4">
        <v>248</v>
      </c>
      <c r="H44" s="4">
        <v>285</v>
      </c>
      <c r="I44" s="13">
        <v>14.919354838709678</v>
      </c>
    </row>
    <row r="49" spans="3:9" ht="12.75">
      <c r="C49" s="515"/>
      <c r="D49" s="515"/>
      <c r="E49" s="515"/>
      <c r="F49" s="515"/>
      <c r="G49" s="515"/>
      <c r="H49" s="515"/>
      <c r="I49" s="515"/>
    </row>
  </sheetData>
  <sheetProtection/>
  <mergeCells count="53">
    <mergeCell ref="C49:I49"/>
    <mergeCell ref="E44:F44"/>
    <mergeCell ref="B37:F37"/>
    <mergeCell ref="A38:A44"/>
    <mergeCell ref="B38:F38"/>
    <mergeCell ref="B39:B44"/>
    <mergeCell ref="C39:C41"/>
    <mergeCell ref="D39:F39"/>
    <mergeCell ref="C42:C44"/>
    <mergeCell ref="D42:F42"/>
    <mergeCell ref="D43:D44"/>
    <mergeCell ref="E43:F43"/>
    <mergeCell ref="C36:F36"/>
    <mergeCell ref="D40:D41"/>
    <mergeCell ref="E40:F40"/>
    <mergeCell ref="E41:F41"/>
    <mergeCell ref="A29:A36"/>
    <mergeCell ref="B29:F29"/>
    <mergeCell ref="B30:B36"/>
    <mergeCell ref="C30:E31"/>
    <mergeCell ref="C32:E33"/>
    <mergeCell ref="C34:F34"/>
    <mergeCell ref="C35:F35"/>
    <mergeCell ref="E19:E20"/>
    <mergeCell ref="A8:A28"/>
    <mergeCell ref="B8:F8"/>
    <mergeCell ref="B9:B28"/>
    <mergeCell ref="C9:C14"/>
    <mergeCell ref="D9:F9"/>
    <mergeCell ref="C23:C24"/>
    <mergeCell ref="D23:E24"/>
    <mergeCell ref="C25:C26"/>
    <mergeCell ref="C15:C22"/>
    <mergeCell ref="D25:E26"/>
    <mergeCell ref="D16:D22"/>
    <mergeCell ref="E21:E22"/>
    <mergeCell ref="D27:F27"/>
    <mergeCell ref="D28:F28"/>
    <mergeCell ref="H1:I1"/>
    <mergeCell ref="A2:I2"/>
    <mergeCell ref="A3:I3"/>
    <mergeCell ref="A5:A6"/>
    <mergeCell ref="B5:F6"/>
    <mergeCell ref="G5:G6"/>
    <mergeCell ref="H5:H6"/>
    <mergeCell ref="B7:F7"/>
    <mergeCell ref="D15:F15"/>
    <mergeCell ref="E16:F16"/>
    <mergeCell ref="E17:E18"/>
    <mergeCell ref="D10:D14"/>
    <mergeCell ref="E10:F10"/>
    <mergeCell ref="E11:E12"/>
    <mergeCell ref="E13:E14"/>
  </mergeCells>
  <printOptions/>
  <pageMargins left="0.3937007874015748" right="0.1968503937007874" top="0.1968503937007874" bottom="0.1968503937007874" header="0.11811023622047245" footer="0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4">
      <selection activeCell="J10" sqref="J10"/>
    </sheetView>
  </sheetViews>
  <sheetFormatPr defaultColWidth="9.00390625" defaultRowHeight="12.75"/>
  <cols>
    <col min="1" max="1" width="9.125" style="1" customWidth="1"/>
    <col min="2" max="2" width="3.875" style="1" customWidth="1"/>
    <col min="3" max="3" width="47.125" style="1" customWidth="1"/>
    <col min="4" max="5" width="12.625" style="1" customWidth="1"/>
    <col min="6" max="6" width="12.875" style="1" customWidth="1"/>
    <col min="7" max="7" width="9.125" style="161" customWidth="1"/>
    <col min="8" max="16384" width="9.125" style="1" customWidth="1"/>
  </cols>
  <sheetData>
    <row r="1" ht="12.75">
      <c r="F1" s="1" t="s">
        <v>215</v>
      </c>
    </row>
    <row r="2" spans="1:7" ht="15.75">
      <c r="A2" s="528" t="s">
        <v>214</v>
      </c>
      <c r="B2" s="528"/>
      <c r="C2" s="528"/>
      <c r="D2" s="528"/>
      <c r="E2" s="528"/>
      <c r="F2" s="528"/>
      <c r="G2" s="528"/>
    </row>
    <row r="3" spans="1:7" ht="9" customHeight="1" thickBot="1">
      <c r="A3" s="528"/>
      <c r="B3" s="528"/>
      <c r="C3" s="528"/>
      <c r="D3" s="528"/>
      <c r="E3" s="528"/>
      <c r="F3" s="528"/>
      <c r="G3" s="528"/>
    </row>
    <row r="4" spans="2:6" ht="21.75" customHeight="1">
      <c r="B4" s="529" t="s">
        <v>99</v>
      </c>
      <c r="C4" s="505" t="s">
        <v>98</v>
      </c>
      <c r="D4" s="531" t="s">
        <v>4</v>
      </c>
      <c r="E4" s="531" t="s">
        <v>5</v>
      </c>
      <c r="F4" s="533" t="s">
        <v>97</v>
      </c>
    </row>
    <row r="5" spans="2:6" ht="13.5" customHeight="1" thickBot="1">
      <c r="B5" s="530"/>
      <c r="C5" s="509"/>
      <c r="D5" s="532"/>
      <c r="E5" s="532"/>
      <c r="F5" s="534"/>
    </row>
    <row r="6" spans="2:6" ht="13.5" thickBot="1">
      <c r="B6" s="175" t="s">
        <v>8</v>
      </c>
      <c r="C6" s="174" t="s">
        <v>9</v>
      </c>
      <c r="D6" s="174">
        <v>1</v>
      </c>
      <c r="E6" s="174">
        <v>2</v>
      </c>
      <c r="F6" s="173">
        <v>3</v>
      </c>
    </row>
    <row r="7" spans="2:6" ht="15.75" customHeight="1" thickBot="1">
      <c r="B7" s="519" t="s">
        <v>213</v>
      </c>
      <c r="C7" s="520"/>
      <c r="D7" s="520"/>
      <c r="E7" s="520"/>
      <c r="F7" s="521"/>
    </row>
    <row r="8" spans="2:7" ht="19.5" customHeight="1">
      <c r="B8" s="172">
        <v>1</v>
      </c>
      <c r="C8" s="171" t="s">
        <v>96</v>
      </c>
      <c r="D8" s="170">
        <v>92425</v>
      </c>
      <c r="E8" s="170">
        <v>94094</v>
      </c>
      <c r="F8" s="168">
        <v>1.8057884771436363</v>
      </c>
      <c r="G8" s="160">
        <f aca="true" t="shared" si="0" ref="G8:G16">SUM(E8-D8)</f>
        <v>1669</v>
      </c>
    </row>
    <row r="9" spans="2:7" ht="25.5" customHeight="1">
      <c r="B9" s="517">
        <v>2</v>
      </c>
      <c r="C9" s="57" t="s">
        <v>212</v>
      </c>
      <c r="D9" s="166">
        <v>542</v>
      </c>
      <c r="E9" s="56">
        <v>872</v>
      </c>
      <c r="F9" s="165">
        <v>60.88560885608857</v>
      </c>
      <c r="G9" s="160">
        <f t="shared" si="0"/>
        <v>330</v>
      </c>
    </row>
    <row r="10" spans="2:7" ht="30" customHeight="1">
      <c r="B10" s="517"/>
      <c r="C10" s="54" t="s">
        <v>210</v>
      </c>
      <c r="D10" s="53">
        <v>0.5864214227752231</v>
      </c>
      <c r="E10" s="53">
        <v>0.9267328416264587</v>
      </c>
      <c r="F10" s="167" t="s">
        <v>88</v>
      </c>
      <c r="G10" s="160">
        <f t="shared" si="0"/>
        <v>0.3403114188512356</v>
      </c>
    </row>
    <row r="11" spans="2:7" ht="26.25" customHeight="1">
      <c r="B11" s="517">
        <v>3</v>
      </c>
      <c r="C11" s="57" t="s">
        <v>211</v>
      </c>
      <c r="D11" s="166">
        <v>1633</v>
      </c>
      <c r="E11" s="56">
        <v>2261</v>
      </c>
      <c r="F11" s="165">
        <v>38.45682792406612</v>
      </c>
      <c r="G11" s="160">
        <f t="shared" si="0"/>
        <v>628</v>
      </c>
    </row>
    <row r="12" spans="2:7" ht="30" customHeight="1">
      <c r="B12" s="517"/>
      <c r="C12" s="54" t="s">
        <v>210</v>
      </c>
      <c r="D12" s="53">
        <v>1.7668379767378957</v>
      </c>
      <c r="E12" s="53">
        <v>2.4029162327034665</v>
      </c>
      <c r="F12" s="167" t="s">
        <v>88</v>
      </c>
      <c r="G12" s="160">
        <f t="shared" si="0"/>
        <v>0.6360782559655709</v>
      </c>
    </row>
    <row r="13" spans="2:7" ht="20.25" customHeight="1">
      <c r="B13" s="517">
        <v>4</v>
      </c>
      <c r="C13" s="59" t="s">
        <v>93</v>
      </c>
      <c r="D13" s="166">
        <v>54339</v>
      </c>
      <c r="E13" s="56">
        <v>58539</v>
      </c>
      <c r="F13" s="165">
        <v>7.729255231049521</v>
      </c>
      <c r="G13" s="160">
        <f t="shared" si="0"/>
        <v>4200</v>
      </c>
    </row>
    <row r="14" spans="2:7" ht="27" customHeight="1">
      <c r="B14" s="517"/>
      <c r="C14" s="54" t="s">
        <v>91</v>
      </c>
      <c r="D14" s="53">
        <v>37.02474721321305</v>
      </c>
      <c r="E14" s="53">
        <v>38.35278085341964</v>
      </c>
      <c r="F14" s="167" t="s">
        <v>88</v>
      </c>
      <c r="G14" s="160">
        <f t="shared" si="0"/>
        <v>1.3280336402065913</v>
      </c>
    </row>
    <row r="15" spans="2:7" ht="24" customHeight="1">
      <c r="B15" s="517">
        <v>5</v>
      </c>
      <c r="C15" s="57" t="s">
        <v>209</v>
      </c>
      <c r="D15" s="166">
        <v>10656</v>
      </c>
      <c r="E15" s="56">
        <v>12066</v>
      </c>
      <c r="F15" s="165">
        <v>13.231981981981988</v>
      </c>
      <c r="G15" s="160">
        <f t="shared" si="0"/>
        <v>1410</v>
      </c>
    </row>
    <row r="16" spans="2:7" ht="27" customHeight="1" thickBot="1">
      <c r="B16" s="518"/>
      <c r="C16" s="164" t="s">
        <v>208</v>
      </c>
      <c r="D16" s="163">
        <v>23.701594786360907</v>
      </c>
      <c r="E16" s="163">
        <v>24.279131537114917</v>
      </c>
      <c r="F16" s="162" t="s">
        <v>88</v>
      </c>
      <c r="G16" s="160">
        <f t="shared" si="0"/>
        <v>0.5775367507540103</v>
      </c>
    </row>
    <row r="17" spans="2:7" ht="24" customHeight="1" thickBot="1">
      <c r="B17" s="522" t="s">
        <v>207</v>
      </c>
      <c r="C17" s="523"/>
      <c r="D17" s="523"/>
      <c r="E17" s="523"/>
      <c r="F17" s="524"/>
      <c r="G17" s="20"/>
    </row>
    <row r="18" spans="2:7" ht="25.5" customHeight="1">
      <c r="B18" s="172">
        <v>6</v>
      </c>
      <c r="C18" s="171" t="s">
        <v>96</v>
      </c>
      <c r="D18" s="170">
        <v>433097</v>
      </c>
      <c r="E18" s="169">
        <v>1836534</v>
      </c>
      <c r="F18" s="168">
        <v>324.0468070663154</v>
      </c>
      <c r="G18" s="160">
        <f aca="true" t="shared" si="1" ref="G18:G26">SUM(E18-D18)</f>
        <v>1403437</v>
      </c>
    </row>
    <row r="19" spans="2:7" ht="24.75" customHeight="1">
      <c r="B19" s="517">
        <v>7</v>
      </c>
      <c r="C19" s="57" t="s">
        <v>95</v>
      </c>
      <c r="D19" s="166">
        <v>60059</v>
      </c>
      <c r="E19" s="56">
        <v>71061</v>
      </c>
      <c r="F19" s="165">
        <v>18.318653324231178</v>
      </c>
      <c r="G19" s="160">
        <f t="shared" si="1"/>
        <v>11002</v>
      </c>
    </row>
    <row r="20" spans="2:7" ht="25.5" customHeight="1">
      <c r="B20" s="517"/>
      <c r="C20" s="54" t="s">
        <v>94</v>
      </c>
      <c r="D20" s="53">
        <v>13.867332260440502</v>
      </c>
      <c r="E20" s="53">
        <v>3.869299452120135</v>
      </c>
      <c r="F20" s="167" t="s">
        <v>88</v>
      </c>
      <c r="G20" s="160">
        <f t="shared" si="1"/>
        <v>-9.998032808320367</v>
      </c>
    </row>
    <row r="21" spans="2:7" ht="26.25" customHeight="1">
      <c r="B21" s="517">
        <v>8</v>
      </c>
      <c r="C21" s="59" t="s">
        <v>93</v>
      </c>
      <c r="D21" s="166">
        <v>79899</v>
      </c>
      <c r="E21" s="56">
        <v>384300</v>
      </c>
      <c r="F21" s="165">
        <v>380.9822400780986</v>
      </c>
      <c r="G21" s="160">
        <f t="shared" si="1"/>
        <v>304401</v>
      </c>
    </row>
    <row r="22" spans="2:7" ht="26.25" customHeight="1">
      <c r="B22" s="517"/>
      <c r="C22" s="54" t="s">
        <v>91</v>
      </c>
      <c r="D22" s="53">
        <v>15.574975243471684</v>
      </c>
      <c r="E22" s="53">
        <v>17.304310002458536</v>
      </c>
      <c r="F22" s="167" t="s">
        <v>88</v>
      </c>
      <c r="G22" s="160">
        <f t="shared" si="1"/>
        <v>1.7293347589868517</v>
      </c>
    </row>
    <row r="23" spans="2:7" ht="30.75" customHeight="1">
      <c r="B23" s="517">
        <v>9</v>
      </c>
      <c r="C23" s="57" t="s">
        <v>92</v>
      </c>
      <c r="D23" s="166">
        <v>78136</v>
      </c>
      <c r="E23" s="56">
        <v>382819</v>
      </c>
      <c r="F23" s="165">
        <v>389.93933654141495</v>
      </c>
      <c r="G23" s="160">
        <f t="shared" si="1"/>
        <v>304683</v>
      </c>
    </row>
    <row r="24" spans="2:7" ht="29.25" customHeight="1">
      <c r="B24" s="517"/>
      <c r="C24" s="54" t="s">
        <v>91</v>
      </c>
      <c r="D24" s="53">
        <v>15.231307846454943</v>
      </c>
      <c r="E24" s="53">
        <v>17.23762334330256</v>
      </c>
      <c r="F24" s="167" t="s">
        <v>88</v>
      </c>
      <c r="G24" s="160">
        <f t="shared" si="1"/>
        <v>2.0063154968476162</v>
      </c>
    </row>
    <row r="25" spans="2:7" ht="27" customHeight="1">
      <c r="B25" s="517">
        <v>10</v>
      </c>
      <c r="C25" s="57" t="s">
        <v>90</v>
      </c>
      <c r="D25" s="166">
        <v>29539</v>
      </c>
      <c r="E25" s="56">
        <v>39041</v>
      </c>
      <c r="F25" s="165">
        <v>32.16764277734521</v>
      </c>
      <c r="G25" s="160">
        <f t="shared" si="1"/>
        <v>9502</v>
      </c>
    </row>
    <row r="26" spans="2:7" ht="26.25" customHeight="1" thickBot="1">
      <c r="B26" s="518"/>
      <c r="C26" s="164" t="s">
        <v>89</v>
      </c>
      <c r="D26" s="163">
        <v>37.804597112726526</v>
      </c>
      <c r="E26" s="163">
        <v>10.198292143284423</v>
      </c>
      <c r="F26" s="162" t="s">
        <v>88</v>
      </c>
      <c r="G26" s="160">
        <f t="shared" si="1"/>
        <v>-27.606304969442103</v>
      </c>
    </row>
    <row r="27" spans="2:7" ht="19.5" customHeight="1" thickBot="1">
      <c r="B27" s="525" t="s">
        <v>206</v>
      </c>
      <c r="C27" s="526"/>
      <c r="D27" s="526"/>
      <c r="E27" s="526"/>
      <c r="F27" s="527"/>
      <c r="G27" s="20"/>
    </row>
    <row r="28" spans="2:7" ht="21" customHeight="1">
      <c r="B28" s="172">
        <v>11</v>
      </c>
      <c r="C28" s="171" t="s">
        <v>96</v>
      </c>
      <c r="D28" s="170">
        <v>700108</v>
      </c>
      <c r="E28" s="169">
        <v>430032</v>
      </c>
      <c r="F28" s="168">
        <v>-38.57633393704971</v>
      </c>
      <c r="G28" s="160">
        <f aca="true" t="shared" si="2" ref="G28:G36">SUM(E28-D28)</f>
        <v>-270076</v>
      </c>
    </row>
    <row r="29" spans="2:7" ht="27.75" customHeight="1">
      <c r="B29" s="517">
        <v>12</v>
      </c>
      <c r="C29" s="57" t="s">
        <v>205</v>
      </c>
      <c r="D29" s="166">
        <v>93927</v>
      </c>
      <c r="E29" s="56">
        <v>67445</v>
      </c>
      <c r="F29" s="165">
        <v>-28.194235949194592</v>
      </c>
      <c r="G29" s="160">
        <f t="shared" si="2"/>
        <v>-26482</v>
      </c>
    </row>
    <row r="30" spans="2:7" ht="24" customHeight="1">
      <c r="B30" s="517"/>
      <c r="C30" s="54" t="s">
        <v>204</v>
      </c>
      <c r="D30" s="53">
        <v>13.41607294874505</v>
      </c>
      <c r="E30" s="53">
        <v>15.683716560628048</v>
      </c>
      <c r="F30" s="167" t="s">
        <v>88</v>
      </c>
      <c r="G30" s="160">
        <f t="shared" si="2"/>
        <v>2.2676436118829972</v>
      </c>
    </row>
    <row r="31" spans="2:7" ht="20.25" customHeight="1">
      <c r="B31" s="517">
        <v>13</v>
      </c>
      <c r="C31" s="59" t="s">
        <v>93</v>
      </c>
      <c r="D31" s="166">
        <v>457439</v>
      </c>
      <c r="E31" s="56">
        <v>245117</v>
      </c>
      <c r="F31" s="165">
        <v>-46.41536904374135</v>
      </c>
      <c r="G31" s="160">
        <f t="shared" si="2"/>
        <v>-212322</v>
      </c>
    </row>
    <row r="32" spans="2:7" ht="24.75" customHeight="1">
      <c r="B32" s="517"/>
      <c r="C32" s="54" t="s">
        <v>91</v>
      </c>
      <c r="D32" s="53">
        <v>39.517963417468145</v>
      </c>
      <c r="E32" s="53">
        <v>29.130033822246627</v>
      </c>
      <c r="F32" s="167" t="s">
        <v>203</v>
      </c>
      <c r="G32" s="160">
        <f t="shared" si="2"/>
        <v>-10.387929595221518</v>
      </c>
    </row>
    <row r="33" spans="2:7" ht="25.5" customHeight="1">
      <c r="B33" s="517">
        <v>14</v>
      </c>
      <c r="C33" s="57" t="s">
        <v>202</v>
      </c>
      <c r="D33" s="166">
        <v>436308</v>
      </c>
      <c r="E33" s="56">
        <v>227150</v>
      </c>
      <c r="F33" s="165">
        <v>-47.93815378127378</v>
      </c>
      <c r="G33" s="160">
        <f t="shared" si="2"/>
        <v>-209158</v>
      </c>
    </row>
    <row r="34" spans="2:7" ht="24.75" customHeight="1">
      <c r="B34" s="517"/>
      <c r="C34" s="54" t="s">
        <v>91</v>
      </c>
      <c r="D34" s="53">
        <v>37.69246518715871</v>
      </c>
      <c r="E34" s="53">
        <v>26.994811386902256</v>
      </c>
      <c r="F34" s="167" t="s">
        <v>88</v>
      </c>
      <c r="G34" s="160">
        <f t="shared" si="2"/>
        <v>-10.697653800256454</v>
      </c>
    </row>
    <row r="35" spans="2:7" ht="25.5" customHeight="1">
      <c r="B35" s="517">
        <v>15</v>
      </c>
      <c r="C35" s="57" t="s">
        <v>201</v>
      </c>
      <c r="D35" s="166">
        <v>83180</v>
      </c>
      <c r="E35" s="56">
        <v>61386</v>
      </c>
      <c r="F35" s="165">
        <v>-26.201009858138974</v>
      </c>
      <c r="G35" s="160">
        <f t="shared" si="2"/>
        <v>-21794</v>
      </c>
    </row>
    <row r="36" spans="2:7" ht="24.75" customHeight="1" thickBot="1">
      <c r="B36" s="518"/>
      <c r="C36" s="164" t="s">
        <v>89</v>
      </c>
      <c r="D36" s="163">
        <v>19.06451405887584</v>
      </c>
      <c r="E36" s="163">
        <v>27.024433193924718</v>
      </c>
      <c r="F36" s="162" t="s">
        <v>88</v>
      </c>
      <c r="G36" s="160">
        <f t="shared" si="2"/>
        <v>7.959919135048878</v>
      </c>
    </row>
    <row r="41" ht="12" customHeight="1"/>
    <row r="42" spans="1:7" ht="27.75" customHeight="1">
      <c r="A42" s="453"/>
      <c r="B42" s="453"/>
      <c r="C42" s="453"/>
      <c r="D42" s="453"/>
      <c r="E42" s="453"/>
      <c r="F42" s="453"/>
      <c r="G42" s="453"/>
    </row>
    <row r="43" spans="1:7" ht="15.75">
      <c r="A43" s="472"/>
      <c r="B43" s="472"/>
      <c r="C43" s="472"/>
      <c r="D43" s="472"/>
      <c r="E43" s="472"/>
      <c r="F43" s="472"/>
      <c r="G43" s="472"/>
    </row>
  </sheetData>
  <sheetProtection/>
  <mergeCells count="24">
    <mergeCell ref="A2:G2"/>
    <mergeCell ref="A3:G3"/>
    <mergeCell ref="B4:B5"/>
    <mergeCell ref="C4:C5"/>
    <mergeCell ref="D4:D5"/>
    <mergeCell ref="E4:E5"/>
    <mergeCell ref="F4:F5"/>
    <mergeCell ref="B29:B30"/>
    <mergeCell ref="B7:F7"/>
    <mergeCell ref="B9:B10"/>
    <mergeCell ref="B11:B12"/>
    <mergeCell ref="B13:B14"/>
    <mergeCell ref="B15:B16"/>
    <mergeCell ref="B17:F17"/>
    <mergeCell ref="B19:B20"/>
    <mergeCell ref="B21:B22"/>
    <mergeCell ref="B23:B24"/>
    <mergeCell ref="B25:B26"/>
    <mergeCell ref="B27:F27"/>
    <mergeCell ref="A43:G43"/>
    <mergeCell ref="B31:B32"/>
    <mergeCell ref="B33:B34"/>
    <mergeCell ref="B35:B36"/>
    <mergeCell ref="A42:G42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75390625" style="1" customWidth="1"/>
    <col min="2" max="2" width="3.875" style="1" customWidth="1"/>
    <col min="3" max="3" width="40.875" style="1" customWidth="1"/>
    <col min="4" max="4" width="9.875" style="1" customWidth="1"/>
    <col min="5" max="5" width="10.125" style="52" customWidth="1"/>
    <col min="6" max="6" width="12.875" style="1" customWidth="1"/>
    <col min="7" max="16384" width="9.125" style="1" customWidth="1"/>
  </cols>
  <sheetData>
    <row r="1" ht="12.75">
      <c r="F1" s="1" t="s">
        <v>101</v>
      </c>
    </row>
    <row r="3" spans="1:6" ht="15.75">
      <c r="A3" s="528" t="s">
        <v>100</v>
      </c>
      <c r="B3" s="528"/>
      <c r="C3" s="528"/>
      <c r="D3" s="528"/>
      <c r="E3" s="528"/>
      <c r="F3" s="528"/>
    </row>
    <row r="4" spans="1:6" ht="15.75">
      <c r="A4" s="63"/>
      <c r="B4" s="63"/>
      <c r="C4" s="63"/>
      <c r="D4" s="63"/>
      <c r="E4" s="64"/>
      <c r="F4" s="63"/>
    </row>
    <row r="5" spans="2:6" ht="21.75" customHeight="1">
      <c r="B5" s="476" t="s">
        <v>99</v>
      </c>
      <c r="C5" s="509" t="s">
        <v>98</v>
      </c>
      <c r="D5" s="513" t="s">
        <v>4</v>
      </c>
      <c r="E5" s="513" t="s">
        <v>5</v>
      </c>
      <c r="F5" s="535" t="s">
        <v>97</v>
      </c>
    </row>
    <row r="6" spans="2:6" ht="27" customHeight="1">
      <c r="B6" s="476"/>
      <c r="C6" s="509"/>
      <c r="D6" s="513"/>
      <c r="E6" s="513"/>
      <c r="F6" s="535"/>
    </row>
    <row r="7" spans="2:6" ht="12.75">
      <c r="B7" s="36" t="s">
        <v>8</v>
      </c>
      <c r="C7" s="36" t="s">
        <v>9</v>
      </c>
      <c r="D7" s="36">
        <v>1</v>
      </c>
      <c r="E7" s="60">
        <v>2</v>
      </c>
      <c r="F7" s="35">
        <v>3</v>
      </c>
    </row>
    <row r="8" spans="2:6" ht="25.5" customHeight="1">
      <c r="B8" s="60">
        <v>1</v>
      </c>
      <c r="C8" s="59" t="s">
        <v>96</v>
      </c>
      <c r="D8" s="56">
        <v>117275</v>
      </c>
      <c r="E8" s="55">
        <v>112678</v>
      </c>
      <c r="F8" s="53">
        <v>-3.91984651460243</v>
      </c>
    </row>
    <row r="9" spans="2:6" ht="24.75" customHeight="1">
      <c r="B9" s="509">
        <v>2</v>
      </c>
      <c r="C9" s="57" t="s">
        <v>95</v>
      </c>
      <c r="D9" s="56">
        <v>30582</v>
      </c>
      <c r="E9" s="55">
        <v>30160</v>
      </c>
      <c r="F9" s="53">
        <v>-1.3798966712445229</v>
      </c>
    </row>
    <row r="10" spans="2:6" ht="25.5" customHeight="1">
      <c r="B10" s="509"/>
      <c r="C10" s="54" t="s">
        <v>94</v>
      </c>
      <c r="D10" s="53">
        <v>26.07716904711149</v>
      </c>
      <c r="E10" s="53">
        <v>26.766538277214718</v>
      </c>
      <c r="F10" s="28" t="s">
        <v>88</v>
      </c>
    </row>
    <row r="11" spans="2:6" ht="26.25" customHeight="1">
      <c r="B11" s="509">
        <v>3</v>
      </c>
      <c r="C11" s="59" t="s">
        <v>93</v>
      </c>
      <c r="D11" s="56">
        <v>59312</v>
      </c>
      <c r="E11" s="55">
        <v>43260</v>
      </c>
      <c r="F11" s="53">
        <v>-27.06366333962773</v>
      </c>
    </row>
    <row r="12" spans="2:6" ht="26.25" customHeight="1">
      <c r="B12" s="509"/>
      <c r="C12" s="54" t="s">
        <v>91</v>
      </c>
      <c r="D12" s="53">
        <v>33.587976464858684</v>
      </c>
      <c r="E12" s="53">
        <v>27.741794815888365</v>
      </c>
      <c r="F12" s="28" t="s">
        <v>88</v>
      </c>
    </row>
    <row r="13" spans="2:6" ht="32.25" customHeight="1">
      <c r="B13" s="509">
        <v>4</v>
      </c>
      <c r="C13" s="57" t="s">
        <v>92</v>
      </c>
      <c r="D13" s="56">
        <v>51075</v>
      </c>
      <c r="E13" s="55">
        <v>32445</v>
      </c>
      <c r="F13" s="53">
        <v>-36.47577092511013</v>
      </c>
    </row>
    <row r="14" spans="2:6" ht="31.5" customHeight="1">
      <c r="B14" s="509"/>
      <c r="C14" s="54" t="s">
        <v>91</v>
      </c>
      <c r="D14" s="53">
        <v>28.92342018381874</v>
      </c>
      <c r="E14" s="58">
        <v>20.806346111916273</v>
      </c>
      <c r="F14" s="28" t="s">
        <v>88</v>
      </c>
    </row>
    <row r="15" spans="2:6" ht="32.25" customHeight="1">
      <c r="B15" s="509">
        <v>5</v>
      </c>
      <c r="C15" s="57" t="s">
        <v>90</v>
      </c>
      <c r="D15" s="56">
        <v>15395</v>
      </c>
      <c r="E15" s="55">
        <v>13394</v>
      </c>
      <c r="F15" s="53">
        <v>-12.997726534589152</v>
      </c>
    </row>
    <row r="16" spans="2:6" ht="26.25" customHeight="1">
      <c r="B16" s="509"/>
      <c r="C16" s="54" t="s">
        <v>89</v>
      </c>
      <c r="D16" s="53">
        <v>30.141948115516396</v>
      </c>
      <c r="E16" s="53">
        <v>41.28216982585914</v>
      </c>
      <c r="F16" s="28" t="s">
        <v>88</v>
      </c>
    </row>
  </sheetData>
  <sheetProtection/>
  <mergeCells count="10">
    <mergeCell ref="B9:B10"/>
    <mergeCell ref="B11:B12"/>
    <mergeCell ref="B13:B14"/>
    <mergeCell ref="B15:B16"/>
    <mergeCell ref="A3:F3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3"/>
  <sheetViews>
    <sheetView zoomScalePageLayoutView="0" workbookViewId="0" topLeftCell="K1">
      <selection activeCell="G21" sqref="G21"/>
    </sheetView>
  </sheetViews>
  <sheetFormatPr defaultColWidth="9.00390625" defaultRowHeight="12.75"/>
  <cols>
    <col min="1" max="1" width="3.875" style="83" customWidth="1"/>
    <col min="2" max="2" width="26.125" style="83" customWidth="1"/>
    <col min="3" max="3" width="10.75390625" style="83" customWidth="1"/>
    <col min="4" max="4" width="9.25390625" style="83" customWidth="1"/>
    <col min="5" max="5" width="8.875" style="83" customWidth="1"/>
    <col min="6" max="6" width="9.375" style="83" customWidth="1"/>
    <col min="7" max="7" width="9.125" style="83" customWidth="1"/>
    <col min="8" max="8" width="9.375" style="83" customWidth="1"/>
    <col min="9" max="9" width="10.75390625" style="83" customWidth="1"/>
    <col min="10" max="10" width="8.875" style="83" customWidth="1"/>
    <col min="11" max="11" width="10.125" style="84" customWidth="1"/>
    <col min="12" max="12" width="11.375" style="84" customWidth="1"/>
    <col min="13" max="13" width="9.875" style="83" customWidth="1"/>
    <col min="14" max="14" width="11.00390625" style="83" customWidth="1"/>
    <col min="15" max="15" width="10.00390625" style="83" customWidth="1"/>
    <col min="16" max="16" width="9.25390625" style="83" customWidth="1"/>
    <col min="17" max="17" width="9.375" style="83" customWidth="1"/>
    <col min="18" max="18" width="10.25390625" style="83" customWidth="1"/>
    <col min="19" max="19" width="10.00390625" style="83" customWidth="1"/>
    <col min="20" max="20" width="8.875" style="83" customWidth="1"/>
    <col min="21" max="21" width="9.875" style="83" customWidth="1"/>
    <col min="22" max="22" width="8.00390625" style="84" customWidth="1"/>
    <col min="23" max="23" width="9.875" style="84" customWidth="1"/>
    <col min="24" max="24" width="11.25390625" style="83" customWidth="1"/>
    <col min="25" max="16384" width="9.125" style="83" customWidth="1"/>
  </cols>
  <sheetData>
    <row r="1" spans="13:24" ht="12.75" customHeight="1">
      <c r="M1" s="100" t="s">
        <v>120</v>
      </c>
      <c r="X1" s="100" t="s">
        <v>119</v>
      </c>
    </row>
    <row r="2" spans="1:13" ht="18.75">
      <c r="A2" s="539"/>
      <c r="B2" s="539"/>
      <c r="C2" s="539" t="s">
        <v>118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</row>
    <row r="3" ht="9.75" customHeight="1"/>
    <row r="4" spans="1:24" ht="15.75" customHeight="1">
      <c r="A4" s="540" t="s">
        <v>2</v>
      </c>
      <c r="B4" s="541" t="s">
        <v>78</v>
      </c>
      <c r="C4" s="536" t="s">
        <v>117</v>
      </c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 t="s">
        <v>116</v>
      </c>
      <c r="O4" s="536"/>
      <c r="P4" s="536"/>
      <c r="Q4" s="536"/>
      <c r="R4" s="536"/>
      <c r="S4" s="536"/>
      <c r="T4" s="536"/>
      <c r="U4" s="536"/>
      <c r="V4" s="536"/>
      <c r="W4" s="536"/>
      <c r="X4" s="536"/>
    </row>
    <row r="5" spans="1:24" ht="45.75" customHeight="1">
      <c r="A5" s="540"/>
      <c r="B5" s="541"/>
      <c r="C5" s="537" t="s">
        <v>75</v>
      </c>
      <c r="D5" s="537"/>
      <c r="E5" s="537" t="s">
        <v>74</v>
      </c>
      <c r="F5" s="537"/>
      <c r="G5" s="537" t="s">
        <v>73</v>
      </c>
      <c r="H5" s="537"/>
      <c r="I5" s="537" t="s">
        <v>72</v>
      </c>
      <c r="J5" s="537"/>
      <c r="K5" s="537" t="s">
        <v>69</v>
      </c>
      <c r="L5" s="538" t="s">
        <v>68</v>
      </c>
      <c r="M5" s="538"/>
      <c r="N5" s="537" t="s">
        <v>75</v>
      </c>
      <c r="O5" s="537"/>
      <c r="P5" s="537" t="s">
        <v>74</v>
      </c>
      <c r="Q5" s="537"/>
      <c r="R5" s="537" t="s">
        <v>73</v>
      </c>
      <c r="S5" s="537"/>
      <c r="T5" s="537" t="s">
        <v>72</v>
      </c>
      <c r="U5" s="537"/>
      <c r="V5" s="537" t="s">
        <v>69</v>
      </c>
      <c r="W5" s="538" t="s">
        <v>68</v>
      </c>
      <c r="X5" s="538"/>
    </row>
    <row r="6" spans="1:24" ht="37.5" customHeight="1">
      <c r="A6" s="540"/>
      <c r="B6" s="541"/>
      <c r="C6" s="98" t="s">
        <v>13</v>
      </c>
      <c r="D6" s="98" t="s">
        <v>15</v>
      </c>
      <c r="E6" s="98" t="s">
        <v>13</v>
      </c>
      <c r="F6" s="98" t="s">
        <v>15</v>
      </c>
      <c r="G6" s="98" t="s">
        <v>13</v>
      </c>
      <c r="H6" s="98" t="s">
        <v>15</v>
      </c>
      <c r="I6" s="98" t="s">
        <v>13</v>
      </c>
      <c r="J6" s="98" t="s">
        <v>15</v>
      </c>
      <c r="K6" s="537"/>
      <c r="L6" s="98" t="s">
        <v>13</v>
      </c>
      <c r="M6" s="98" t="s">
        <v>15</v>
      </c>
      <c r="N6" s="98" t="s">
        <v>13</v>
      </c>
      <c r="O6" s="98" t="s">
        <v>15</v>
      </c>
      <c r="P6" s="98" t="s">
        <v>13</v>
      </c>
      <c r="Q6" s="98" t="s">
        <v>15</v>
      </c>
      <c r="R6" s="98" t="s">
        <v>13</v>
      </c>
      <c r="S6" s="98" t="s">
        <v>15</v>
      </c>
      <c r="T6" s="98" t="s">
        <v>13</v>
      </c>
      <c r="U6" s="98" t="s">
        <v>15</v>
      </c>
      <c r="V6" s="537"/>
      <c r="W6" s="98" t="s">
        <v>13</v>
      </c>
      <c r="X6" s="98" t="s">
        <v>15</v>
      </c>
    </row>
    <row r="7" spans="1:24" ht="12.75" customHeight="1">
      <c r="A7" s="96" t="s">
        <v>8</v>
      </c>
      <c r="B7" s="96" t="s">
        <v>9</v>
      </c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  <c r="K7" s="97">
        <v>9</v>
      </c>
      <c r="L7" s="96">
        <v>10</v>
      </c>
      <c r="M7" s="96">
        <v>11</v>
      </c>
      <c r="N7" s="96">
        <v>12</v>
      </c>
      <c r="O7" s="96">
        <v>13</v>
      </c>
      <c r="P7" s="96">
        <v>14</v>
      </c>
      <c r="Q7" s="96">
        <v>15</v>
      </c>
      <c r="R7" s="96">
        <v>16</v>
      </c>
      <c r="S7" s="96">
        <v>17</v>
      </c>
      <c r="T7" s="96">
        <v>18</v>
      </c>
      <c r="U7" s="96">
        <v>19</v>
      </c>
      <c r="V7" s="97">
        <v>20</v>
      </c>
      <c r="W7" s="96">
        <v>21</v>
      </c>
      <c r="X7" s="96">
        <v>22</v>
      </c>
    </row>
    <row r="8" spans="1:24" ht="15" customHeight="1">
      <c r="A8" s="95">
        <v>1</v>
      </c>
      <c r="B8" s="94" t="s">
        <v>66</v>
      </c>
      <c r="C8" s="92">
        <v>23063</v>
      </c>
      <c r="D8" s="92">
        <v>6243</v>
      </c>
      <c r="E8" s="92">
        <v>99551</v>
      </c>
      <c r="F8" s="92">
        <v>93621</v>
      </c>
      <c r="G8" s="92">
        <v>43001</v>
      </c>
      <c r="H8" s="92">
        <v>34115</v>
      </c>
      <c r="I8" s="92">
        <v>28647</v>
      </c>
      <c r="J8" s="92">
        <v>28359</v>
      </c>
      <c r="K8" s="93">
        <v>0</v>
      </c>
      <c r="L8" s="92">
        <v>194262</v>
      </c>
      <c r="M8" s="92">
        <v>162338</v>
      </c>
      <c r="N8" s="92">
        <v>20819</v>
      </c>
      <c r="O8" s="92">
        <v>4847</v>
      </c>
      <c r="P8" s="92">
        <v>86177</v>
      </c>
      <c r="Q8" s="92">
        <v>82539</v>
      </c>
      <c r="R8" s="92">
        <v>34122</v>
      </c>
      <c r="S8" s="92">
        <v>26278</v>
      </c>
      <c r="T8" s="92">
        <v>27639</v>
      </c>
      <c r="U8" s="92">
        <v>27368</v>
      </c>
      <c r="V8" s="93">
        <v>0</v>
      </c>
      <c r="W8" s="92">
        <v>168757</v>
      </c>
      <c r="X8" s="92">
        <v>141032</v>
      </c>
    </row>
    <row r="9" spans="1:24" ht="15" customHeight="1">
      <c r="A9" s="95">
        <v>2</v>
      </c>
      <c r="B9" s="94" t="s">
        <v>65</v>
      </c>
      <c r="C9" s="92">
        <v>11731</v>
      </c>
      <c r="D9" s="92">
        <v>4939</v>
      </c>
      <c r="E9" s="92">
        <v>117592</v>
      </c>
      <c r="F9" s="92">
        <v>98228</v>
      </c>
      <c r="G9" s="92">
        <v>26875</v>
      </c>
      <c r="H9" s="92">
        <v>23042</v>
      </c>
      <c r="I9" s="92">
        <v>30220</v>
      </c>
      <c r="J9" s="92">
        <v>30037</v>
      </c>
      <c r="K9" s="93">
        <v>0</v>
      </c>
      <c r="L9" s="92">
        <v>186418</v>
      </c>
      <c r="M9" s="92">
        <v>156246</v>
      </c>
      <c r="N9" s="92">
        <v>9718</v>
      </c>
      <c r="O9" s="92">
        <v>3306</v>
      </c>
      <c r="P9" s="92">
        <v>87737</v>
      </c>
      <c r="Q9" s="92">
        <v>85379</v>
      </c>
      <c r="R9" s="92">
        <v>22122</v>
      </c>
      <c r="S9" s="92">
        <v>19112</v>
      </c>
      <c r="T9" s="92">
        <v>28655</v>
      </c>
      <c r="U9" s="92">
        <v>28493</v>
      </c>
      <c r="V9" s="93">
        <v>0</v>
      </c>
      <c r="W9" s="92">
        <v>148232</v>
      </c>
      <c r="X9" s="92">
        <v>136290</v>
      </c>
    </row>
    <row r="10" spans="1:24" ht="15" customHeight="1">
      <c r="A10" s="95">
        <v>3</v>
      </c>
      <c r="B10" s="94" t="s">
        <v>64</v>
      </c>
      <c r="C10" s="92">
        <v>6455</v>
      </c>
      <c r="D10" s="92">
        <v>1982</v>
      </c>
      <c r="E10" s="92">
        <v>51672</v>
      </c>
      <c r="F10" s="92">
        <v>49196</v>
      </c>
      <c r="G10" s="92">
        <v>15808</v>
      </c>
      <c r="H10" s="92">
        <v>12899</v>
      </c>
      <c r="I10" s="92">
        <v>12980</v>
      </c>
      <c r="J10" s="92">
        <v>12879</v>
      </c>
      <c r="K10" s="93">
        <v>0</v>
      </c>
      <c r="L10" s="92">
        <v>86915</v>
      </c>
      <c r="M10" s="92">
        <v>76956</v>
      </c>
      <c r="N10" s="92">
        <v>5894</v>
      </c>
      <c r="O10" s="92">
        <v>1552</v>
      </c>
      <c r="P10" s="92">
        <v>46200</v>
      </c>
      <c r="Q10" s="92">
        <v>44056</v>
      </c>
      <c r="R10" s="92">
        <v>12859</v>
      </c>
      <c r="S10" s="92">
        <v>10466</v>
      </c>
      <c r="T10" s="92">
        <v>12642</v>
      </c>
      <c r="U10" s="92">
        <v>12549</v>
      </c>
      <c r="V10" s="93">
        <v>0</v>
      </c>
      <c r="W10" s="92">
        <v>77595</v>
      </c>
      <c r="X10" s="92">
        <v>68623</v>
      </c>
    </row>
    <row r="11" spans="1:24" ht="15" customHeight="1">
      <c r="A11" s="95">
        <v>4</v>
      </c>
      <c r="B11" s="94" t="s">
        <v>63</v>
      </c>
      <c r="C11" s="92">
        <v>40268</v>
      </c>
      <c r="D11" s="92">
        <v>13143</v>
      </c>
      <c r="E11" s="92">
        <v>108679</v>
      </c>
      <c r="F11" s="92">
        <v>94526</v>
      </c>
      <c r="G11" s="92">
        <v>117730</v>
      </c>
      <c r="H11" s="92">
        <v>99282</v>
      </c>
      <c r="I11" s="92">
        <v>53736</v>
      </c>
      <c r="J11" s="92">
        <v>52982</v>
      </c>
      <c r="K11" s="93">
        <v>0</v>
      </c>
      <c r="L11" s="92">
        <v>320413</v>
      </c>
      <c r="M11" s="92">
        <v>259933</v>
      </c>
      <c r="N11" s="92">
        <v>34679</v>
      </c>
      <c r="O11" s="92">
        <v>8868</v>
      </c>
      <c r="P11" s="92">
        <v>77546</v>
      </c>
      <c r="Q11" s="92">
        <v>73729</v>
      </c>
      <c r="R11" s="92">
        <v>80070</v>
      </c>
      <c r="S11" s="92">
        <v>67256</v>
      </c>
      <c r="T11" s="92">
        <v>49357</v>
      </c>
      <c r="U11" s="92">
        <v>48711</v>
      </c>
      <c r="V11" s="93">
        <v>0</v>
      </c>
      <c r="W11" s="92">
        <v>241652</v>
      </c>
      <c r="X11" s="92">
        <v>198564</v>
      </c>
    </row>
    <row r="12" spans="1:24" ht="15" customHeight="1">
      <c r="A12" s="95">
        <v>5</v>
      </c>
      <c r="B12" s="94" t="s">
        <v>62</v>
      </c>
      <c r="C12" s="92">
        <v>41945</v>
      </c>
      <c r="D12" s="92">
        <v>19307</v>
      </c>
      <c r="E12" s="92">
        <v>314351</v>
      </c>
      <c r="F12" s="92">
        <v>303506</v>
      </c>
      <c r="G12" s="92">
        <v>134370</v>
      </c>
      <c r="H12" s="92">
        <v>104515</v>
      </c>
      <c r="I12" s="92">
        <v>58417</v>
      </c>
      <c r="J12" s="92">
        <v>57774</v>
      </c>
      <c r="K12" s="93">
        <v>0</v>
      </c>
      <c r="L12" s="92">
        <v>549083</v>
      </c>
      <c r="M12" s="92">
        <v>485102</v>
      </c>
      <c r="N12" s="92">
        <v>31298</v>
      </c>
      <c r="O12" s="92">
        <v>10174</v>
      </c>
      <c r="P12" s="92">
        <v>268779</v>
      </c>
      <c r="Q12" s="92">
        <v>262057</v>
      </c>
      <c r="R12" s="92">
        <v>107247</v>
      </c>
      <c r="S12" s="92">
        <v>83718</v>
      </c>
      <c r="T12" s="92">
        <v>54763</v>
      </c>
      <c r="U12" s="92">
        <v>54198</v>
      </c>
      <c r="V12" s="93">
        <v>0</v>
      </c>
      <c r="W12" s="92">
        <v>462087</v>
      </c>
      <c r="X12" s="92">
        <v>410147</v>
      </c>
    </row>
    <row r="13" spans="1:24" ht="15" customHeight="1">
      <c r="A13" s="95">
        <v>6</v>
      </c>
      <c r="B13" s="94" t="s">
        <v>61</v>
      </c>
      <c r="C13" s="92">
        <v>12734</v>
      </c>
      <c r="D13" s="92">
        <v>4254</v>
      </c>
      <c r="E13" s="92">
        <v>55629</v>
      </c>
      <c r="F13" s="92">
        <v>52543</v>
      </c>
      <c r="G13" s="92">
        <v>23620</v>
      </c>
      <c r="H13" s="92">
        <v>20290</v>
      </c>
      <c r="I13" s="92">
        <v>26359</v>
      </c>
      <c r="J13" s="92">
        <v>26107</v>
      </c>
      <c r="K13" s="93">
        <v>0</v>
      </c>
      <c r="L13" s="92">
        <v>118342</v>
      </c>
      <c r="M13" s="92">
        <v>103194</v>
      </c>
      <c r="N13" s="92">
        <v>10117</v>
      </c>
      <c r="O13" s="92">
        <v>2395</v>
      </c>
      <c r="P13" s="92">
        <v>36621</v>
      </c>
      <c r="Q13" s="92">
        <v>35175</v>
      </c>
      <c r="R13" s="92">
        <v>15313</v>
      </c>
      <c r="S13" s="92">
        <v>12574</v>
      </c>
      <c r="T13" s="92">
        <v>24119</v>
      </c>
      <c r="U13" s="92">
        <v>23934</v>
      </c>
      <c r="V13" s="93">
        <v>0</v>
      </c>
      <c r="W13" s="92">
        <v>86170</v>
      </c>
      <c r="X13" s="92">
        <v>74078</v>
      </c>
    </row>
    <row r="14" spans="1:24" ht="15" customHeight="1">
      <c r="A14" s="95">
        <v>7</v>
      </c>
      <c r="B14" s="94" t="s">
        <v>60</v>
      </c>
      <c r="C14" s="92">
        <v>6727</v>
      </c>
      <c r="D14" s="92">
        <v>3437</v>
      </c>
      <c r="E14" s="92">
        <v>30173</v>
      </c>
      <c r="F14" s="92">
        <v>25752</v>
      </c>
      <c r="G14" s="92">
        <v>18707</v>
      </c>
      <c r="H14" s="92">
        <v>14449</v>
      </c>
      <c r="I14" s="92">
        <v>15589</v>
      </c>
      <c r="J14" s="92">
        <v>15510</v>
      </c>
      <c r="K14" s="93">
        <v>0</v>
      </c>
      <c r="L14" s="92">
        <v>71196</v>
      </c>
      <c r="M14" s="92">
        <v>59148</v>
      </c>
      <c r="N14" s="92">
        <v>4466</v>
      </c>
      <c r="O14" s="92">
        <v>1635</v>
      </c>
      <c r="P14" s="92">
        <v>23339</v>
      </c>
      <c r="Q14" s="92">
        <v>21484</v>
      </c>
      <c r="R14" s="92">
        <v>14027</v>
      </c>
      <c r="S14" s="92">
        <v>11148</v>
      </c>
      <c r="T14" s="92">
        <v>13876</v>
      </c>
      <c r="U14" s="92">
        <v>13810</v>
      </c>
      <c r="V14" s="93">
        <v>0</v>
      </c>
      <c r="W14" s="92">
        <v>55708</v>
      </c>
      <c r="X14" s="92">
        <v>48077</v>
      </c>
    </row>
    <row r="15" spans="1:24" ht="15" customHeight="1">
      <c r="A15" s="95">
        <v>8</v>
      </c>
      <c r="B15" s="94" t="s">
        <v>59</v>
      </c>
      <c r="C15" s="92">
        <v>20442</v>
      </c>
      <c r="D15" s="92">
        <v>7616</v>
      </c>
      <c r="E15" s="92">
        <v>139076</v>
      </c>
      <c r="F15" s="92">
        <v>135135</v>
      </c>
      <c r="G15" s="92">
        <v>50686</v>
      </c>
      <c r="H15" s="92">
        <v>41566</v>
      </c>
      <c r="I15" s="92">
        <v>35956</v>
      </c>
      <c r="J15" s="92">
        <v>35577</v>
      </c>
      <c r="K15" s="93">
        <v>0</v>
      </c>
      <c r="L15" s="92">
        <v>246160</v>
      </c>
      <c r="M15" s="92">
        <v>219894</v>
      </c>
      <c r="N15" s="92">
        <v>16967</v>
      </c>
      <c r="O15" s="92">
        <v>5000</v>
      </c>
      <c r="P15" s="92">
        <v>114792</v>
      </c>
      <c r="Q15" s="92">
        <v>112338</v>
      </c>
      <c r="R15" s="92">
        <v>36980</v>
      </c>
      <c r="S15" s="92">
        <v>30343</v>
      </c>
      <c r="T15" s="92">
        <v>33766</v>
      </c>
      <c r="U15" s="92">
        <v>33432</v>
      </c>
      <c r="V15" s="93">
        <v>0</v>
      </c>
      <c r="W15" s="92">
        <v>202505</v>
      </c>
      <c r="X15" s="92">
        <v>181113</v>
      </c>
    </row>
    <row r="16" spans="1:24" ht="15" customHeight="1">
      <c r="A16" s="95">
        <v>9</v>
      </c>
      <c r="B16" s="94" t="s">
        <v>58</v>
      </c>
      <c r="C16" s="92">
        <v>6323</v>
      </c>
      <c r="D16" s="92">
        <v>2834</v>
      </c>
      <c r="E16" s="92">
        <v>69405</v>
      </c>
      <c r="F16" s="92">
        <v>66564</v>
      </c>
      <c r="G16" s="92">
        <v>22197</v>
      </c>
      <c r="H16" s="92">
        <v>18836</v>
      </c>
      <c r="I16" s="92">
        <v>18430</v>
      </c>
      <c r="J16" s="92">
        <v>18407</v>
      </c>
      <c r="K16" s="93">
        <v>0</v>
      </c>
      <c r="L16" s="92">
        <v>116355</v>
      </c>
      <c r="M16" s="92">
        <v>106641</v>
      </c>
      <c r="N16" s="92">
        <v>4993</v>
      </c>
      <c r="O16" s="92">
        <v>1693</v>
      </c>
      <c r="P16" s="92">
        <v>59703</v>
      </c>
      <c r="Q16" s="92">
        <v>58143</v>
      </c>
      <c r="R16" s="92">
        <v>14758</v>
      </c>
      <c r="S16" s="92">
        <v>12606</v>
      </c>
      <c r="T16" s="92">
        <v>17203</v>
      </c>
      <c r="U16" s="92">
        <v>17184</v>
      </c>
      <c r="V16" s="93">
        <v>0</v>
      </c>
      <c r="W16" s="92">
        <v>96657</v>
      </c>
      <c r="X16" s="92">
        <v>89626</v>
      </c>
    </row>
    <row r="17" spans="1:24" ht="15" customHeight="1">
      <c r="A17" s="95">
        <v>10</v>
      </c>
      <c r="B17" s="94" t="s">
        <v>57</v>
      </c>
      <c r="C17" s="92">
        <v>12848</v>
      </c>
      <c r="D17" s="92">
        <v>4705</v>
      </c>
      <c r="E17" s="92">
        <v>249792</v>
      </c>
      <c r="F17" s="92">
        <v>225116</v>
      </c>
      <c r="G17" s="92">
        <v>33268</v>
      </c>
      <c r="H17" s="92">
        <v>28505</v>
      </c>
      <c r="I17" s="92">
        <v>30139</v>
      </c>
      <c r="J17" s="92">
        <v>30041</v>
      </c>
      <c r="K17" s="93">
        <v>5</v>
      </c>
      <c r="L17" s="92">
        <v>326052</v>
      </c>
      <c r="M17" s="92">
        <v>288372</v>
      </c>
      <c r="N17" s="92">
        <v>10705</v>
      </c>
      <c r="O17" s="92">
        <v>3095</v>
      </c>
      <c r="P17" s="92">
        <v>174450</v>
      </c>
      <c r="Q17" s="92">
        <v>170288</v>
      </c>
      <c r="R17" s="92">
        <v>24785</v>
      </c>
      <c r="S17" s="92">
        <v>20940</v>
      </c>
      <c r="T17" s="92">
        <v>28937</v>
      </c>
      <c r="U17" s="92">
        <v>28854</v>
      </c>
      <c r="V17" s="93">
        <v>5</v>
      </c>
      <c r="W17" s="92">
        <v>238882</v>
      </c>
      <c r="X17" s="92">
        <v>223182</v>
      </c>
    </row>
    <row r="18" spans="1:24" ht="15" customHeight="1">
      <c r="A18" s="95">
        <v>11</v>
      </c>
      <c r="B18" s="94" t="s">
        <v>56</v>
      </c>
      <c r="C18" s="92">
        <v>8463</v>
      </c>
      <c r="D18" s="92">
        <v>3373</v>
      </c>
      <c r="E18" s="92">
        <v>59711</v>
      </c>
      <c r="F18" s="92">
        <v>57349</v>
      </c>
      <c r="G18" s="92">
        <v>21229</v>
      </c>
      <c r="H18" s="92">
        <v>16754</v>
      </c>
      <c r="I18" s="92">
        <v>19112</v>
      </c>
      <c r="J18" s="92">
        <v>18811</v>
      </c>
      <c r="K18" s="93">
        <v>0</v>
      </c>
      <c r="L18" s="92">
        <v>108515</v>
      </c>
      <c r="M18" s="92">
        <v>96287</v>
      </c>
      <c r="N18" s="92">
        <v>7234</v>
      </c>
      <c r="O18" s="92">
        <v>2405</v>
      </c>
      <c r="P18" s="92">
        <v>47588</v>
      </c>
      <c r="Q18" s="92">
        <v>46115</v>
      </c>
      <c r="R18" s="92">
        <v>16830</v>
      </c>
      <c r="S18" s="92">
        <v>12996</v>
      </c>
      <c r="T18" s="92">
        <v>17767</v>
      </c>
      <c r="U18" s="92">
        <v>17527</v>
      </c>
      <c r="V18" s="93">
        <v>0</v>
      </c>
      <c r="W18" s="92">
        <v>89419</v>
      </c>
      <c r="X18" s="92">
        <v>79043</v>
      </c>
    </row>
    <row r="19" spans="1:24" ht="15" customHeight="1">
      <c r="A19" s="95">
        <v>12</v>
      </c>
      <c r="B19" s="94" t="s">
        <v>55</v>
      </c>
      <c r="C19" s="92">
        <v>29044</v>
      </c>
      <c r="D19" s="92">
        <v>10130</v>
      </c>
      <c r="E19" s="92">
        <v>81685</v>
      </c>
      <c r="F19" s="92">
        <v>75894</v>
      </c>
      <c r="G19" s="92">
        <v>64813</v>
      </c>
      <c r="H19" s="92">
        <v>51140</v>
      </c>
      <c r="I19" s="92">
        <v>37378</v>
      </c>
      <c r="J19" s="92">
        <v>36953</v>
      </c>
      <c r="K19" s="93">
        <v>0</v>
      </c>
      <c r="L19" s="92">
        <v>212920</v>
      </c>
      <c r="M19" s="92">
        <v>174117</v>
      </c>
      <c r="N19" s="92">
        <v>24587</v>
      </c>
      <c r="O19" s="92">
        <v>6728</v>
      </c>
      <c r="P19" s="92">
        <v>65534</v>
      </c>
      <c r="Q19" s="92">
        <v>62368</v>
      </c>
      <c r="R19" s="92">
        <v>48178</v>
      </c>
      <c r="S19" s="92">
        <v>37962</v>
      </c>
      <c r="T19" s="92">
        <v>34159</v>
      </c>
      <c r="U19" s="92">
        <v>33802</v>
      </c>
      <c r="V19" s="93">
        <v>0</v>
      </c>
      <c r="W19" s="92">
        <v>172458</v>
      </c>
      <c r="X19" s="92">
        <v>140860</v>
      </c>
    </row>
    <row r="20" spans="1:24" ht="15" customHeight="1">
      <c r="A20" s="95">
        <v>13</v>
      </c>
      <c r="B20" s="94" t="s">
        <v>54</v>
      </c>
      <c r="C20" s="92">
        <v>16854</v>
      </c>
      <c r="D20" s="92">
        <v>5196</v>
      </c>
      <c r="E20" s="92">
        <v>29023</v>
      </c>
      <c r="F20" s="92">
        <v>21108</v>
      </c>
      <c r="G20" s="92">
        <v>33413</v>
      </c>
      <c r="H20" s="92">
        <v>26477</v>
      </c>
      <c r="I20" s="92">
        <v>30359</v>
      </c>
      <c r="J20" s="92">
        <v>30239</v>
      </c>
      <c r="K20" s="93">
        <v>0</v>
      </c>
      <c r="L20" s="92">
        <v>109649</v>
      </c>
      <c r="M20" s="92">
        <v>83020</v>
      </c>
      <c r="N20" s="92">
        <v>14104</v>
      </c>
      <c r="O20" s="92">
        <v>3147</v>
      </c>
      <c r="P20" s="92">
        <v>19525</v>
      </c>
      <c r="Q20" s="92">
        <v>17928</v>
      </c>
      <c r="R20" s="92">
        <v>22479</v>
      </c>
      <c r="S20" s="92">
        <v>16870</v>
      </c>
      <c r="T20" s="92">
        <v>28853</v>
      </c>
      <c r="U20" s="92">
        <v>28755</v>
      </c>
      <c r="V20" s="93">
        <v>0</v>
      </c>
      <c r="W20" s="92">
        <v>84961</v>
      </c>
      <c r="X20" s="92">
        <v>66700</v>
      </c>
    </row>
    <row r="21" spans="1:24" ht="15" customHeight="1">
      <c r="A21" s="95">
        <v>14</v>
      </c>
      <c r="B21" s="94" t="s">
        <v>53</v>
      </c>
      <c r="C21" s="92">
        <v>12469</v>
      </c>
      <c r="D21" s="92">
        <v>4499</v>
      </c>
      <c r="E21" s="92">
        <v>69047</v>
      </c>
      <c r="F21" s="92">
        <v>64518</v>
      </c>
      <c r="G21" s="92">
        <v>24212</v>
      </c>
      <c r="H21" s="92">
        <v>20229</v>
      </c>
      <c r="I21" s="92">
        <v>23371</v>
      </c>
      <c r="J21" s="92">
        <v>23014</v>
      </c>
      <c r="K21" s="93">
        <v>0</v>
      </c>
      <c r="L21" s="92">
        <v>129099</v>
      </c>
      <c r="M21" s="92">
        <v>112260</v>
      </c>
      <c r="N21" s="92">
        <v>10270</v>
      </c>
      <c r="O21" s="92">
        <v>2943</v>
      </c>
      <c r="P21" s="92">
        <v>55796</v>
      </c>
      <c r="Q21" s="92">
        <v>53573</v>
      </c>
      <c r="R21" s="92">
        <v>16153</v>
      </c>
      <c r="S21" s="92">
        <v>13207</v>
      </c>
      <c r="T21" s="92">
        <v>21722</v>
      </c>
      <c r="U21" s="92">
        <v>21410</v>
      </c>
      <c r="V21" s="93">
        <v>0</v>
      </c>
      <c r="W21" s="92">
        <v>103941</v>
      </c>
      <c r="X21" s="92">
        <v>91133</v>
      </c>
    </row>
    <row r="22" spans="1:24" ht="15" customHeight="1">
      <c r="A22" s="95">
        <v>15</v>
      </c>
      <c r="B22" s="94" t="s">
        <v>52</v>
      </c>
      <c r="C22" s="92">
        <v>22498</v>
      </c>
      <c r="D22" s="92">
        <v>8850</v>
      </c>
      <c r="E22" s="92">
        <v>69073</v>
      </c>
      <c r="F22" s="92">
        <v>59071</v>
      </c>
      <c r="G22" s="92">
        <v>60837</v>
      </c>
      <c r="H22" s="92">
        <v>52959</v>
      </c>
      <c r="I22" s="92">
        <v>46900</v>
      </c>
      <c r="J22" s="92">
        <v>46628</v>
      </c>
      <c r="K22" s="93">
        <v>1</v>
      </c>
      <c r="L22" s="92">
        <v>199309</v>
      </c>
      <c r="M22" s="92">
        <v>167509</v>
      </c>
      <c r="N22" s="92">
        <v>16458</v>
      </c>
      <c r="O22" s="92">
        <v>4611</v>
      </c>
      <c r="P22" s="92">
        <v>43574</v>
      </c>
      <c r="Q22" s="92">
        <v>41944</v>
      </c>
      <c r="R22" s="92">
        <v>36270</v>
      </c>
      <c r="S22" s="92">
        <v>30889</v>
      </c>
      <c r="T22" s="92">
        <v>42992</v>
      </c>
      <c r="U22" s="92">
        <v>42810</v>
      </c>
      <c r="V22" s="93">
        <v>1</v>
      </c>
      <c r="W22" s="92">
        <v>139295</v>
      </c>
      <c r="X22" s="92">
        <v>120255</v>
      </c>
    </row>
    <row r="23" spans="1:24" ht="15" customHeight="1">
      <c r="A23" s="95">
        <v>16</v>
      </c>
      <c r="B23" s="94" t="s">
        <v>51</v>
      </c>
      <c r="C23" s="92">
        <v>13133</v>
      </c>
      <c r="D23" s="92">
        <v>4785</v>
      </c>
      <c r="E23" s="92">
        <v>113474</v>
      </c>
      <c r="F23" s="92">
        <v>101997</v>
      </c>
      <c r="G23" s="92">
        <v>37826</v>
      </c>
      <c r="H23" s="92">
        <v>31956</v>
      </c>
      <c r="I23" s="92">
        <v>25186</v>
      </c>
      <c r="J23" s="92">
        <v>24164</v>
      </c>
      <c r="K23" s="93">
        <v>0</v>
      </c>
      <c r="L23" s="92">
        <v>189619</v>
      </c>
      <c r="M23" s="92">
        <v>162902</v>
      </c>
      <c r="N23" s="92">
        <v>11115</v>
      </c>
      <c r="O23" s="92">
        <v>3279</v>
      </c>
      <c r="P23" s="92">
        <v>85644</v>
      </c>
      <c r="Q23" s="92">
        <v>83482</v>
      </c>
      <c r="R23" s="92">
        <v>29259</v>
      </c>
      <c r="S23" s="92">
        <v>25325</v>
      </c>
      <c r="T23" s="92">
        <v>23280</v>
      </c>
      <c r="U23" s="92">
        <v>22288</v>
      </c>
      <c r="V23" s="93">
        <v>0</v>
      </c>
      <c r="W23" s="92">
        <v>149298</v>
      </c>
      <c r="X23" s="92">
        <v>134374</v>
      </c>
    </row>
    <row r="24" spans="1:24" ht="15" customHeight="1">
      <c r="A24" s="95">
        <v>17</v>
      </c>
      <c r="B24" s="94" t="s">
        <v>50</v>
      </c>
      <c r="C24" s="92">
        <v>7610</v>
      </c>
      <c r="D24" s="92">
        <v>3009</v>
      </c>
      <c r="E24" s="92">
        <v>36839</v>
      </c>
      <c r="F24" s="92">
        <v>31843</v>
      </c>
      <c r="G24" s="92">
        <v>16588</v>
      </c>
      <c r="H24" s="92">
        <v>13678</v>
      </c>
      <c r="I24" s="92">
        <v>16396</v>
      </c>
      <c r="J24" s="92">
        <v>16320</v>
      </c>
      <c r="K24" s="93">
        <v>0</v>
      </c>
      <c r="L24" s="92">
        <v>77433</v>
      </c>
      <c r="M24" s="92">
        <v>64850</v>
      </c>
      <c r="N24" s="92">
        <v>5240</v>
      </c>
      <c r="O24" s="92">
        <v>1698</v>
      </c>
      <c r="P24" s="92">
        <v>24989</v>
      </c>
      <c r="Q24" s="92">
        <v>22885</v>
      </c>
      <c r="R24" s="92">
        <v>12205</v>
      </c>
      <c r="S24" s="92">
        <v>9900</v>
      </c>
      <c r="T24" s="92">
        <v>14882</v>
      </c>
      <c r="U24" s="92">
        <v>14824</v>
      </c>
      <c r="V24" s="93">
        <v>0</v>
      </c>
      <c r="W24" s="92">
        <v>57316</v>
      </c>
      <c r="X24" s="92">
        <v>49307</v>
      </c>
    </row>
    <row r="25" spans="1:24" ht="15" customHeight="1">
      <c r="A25" s="95">
        <v>18</v>
      </c>
      <c r="B25" s="94" t="s">
        <v>49</v>
      </c>
      <c r="C25" s="92">
        <v>9906</v>
      </c>
      <c r="D25" s="92">
        <v>3322</v>
      </c>
      <c r="E25" s="92">
        <v>61228</v>
      </c>
      <c r="F25" s="92">
        <v>59111</v>
      </c>
      <c r="G25" s="92">
        <v>20256</v>
      </c>
      <c r="H25" s="92">
        <v>17038</v>
      </c>
      <c r="I25" s="92">
        <v>16832</v>
      </c>
      <c r="J25" s="92">
        <v>16709</v>
      </c>
      <c r="K25" s="93">
        <v>0</v>
      </c>
      <c r="L25" s="92">
        <v>108222</v>
      </c>
      <c r="M25" s="92">
        <v>96180</v>
      </c>
      <c r="N25" s="92">
        <v>8645</v>
      </c>
      <c r="O25" s="92">
        <v>2354</v>
      </c>
      <c r="P25" s="92">
        <v>53476</v>
      </c>
      <c r="Q25" s="92">
        <v>52257</v>
      </c>
      <c r="R25" s="92">
        <v>15938</v>
      </c>
      <c r="S25" s="92">
        <v>13176</v>
      </c>
      <c r="T25" s="92">
        <v>16257</v>
      </c>
      <c r="U25" s="92">
        <v>16146</v>
      </c>
      <c r="V25" s="93">
        <v>0</v>
      </c>
      <c r="W25" s="92">
        <v>94316</v>
      </c>
      <c r="X25" s="92">
        <v>83933</v>
      </c>
    </row>
    <row r="26" spans="1:24" ht="15" customHeight="1">
      <c r="A26" s="95">
        <v>19</v>
      </c>
      <c r="B26" s="94" t="s">
        <v>48</v>
      </c>
      <c r="C26" s="92">
        <v>4977</v>
      </c>
      <c r="D26" s="92">
        <v>1759</v>
      </c>
      <c r="E26" s="92">
        <v>72530</v>
      </c>
      <c r="F26" s="92">
        <v>70253</v>
      </c>
      <c r="G26" s="92">
        <v>15795</v>
      </c>
      <c r="H26" s="92">
        <v>13854</v>
      </c>
      <c r="I26" s="92">
        <v>12404</v>
      </c>
      <c r="J26" s="92">
        <v>12359</v>
      </c>
      <c r="K26" s="93">
        <v>0</v>
      </c>
      <c r="L26" s="92">
        <v>105706</v>
      </c>
      <c r="M26" s="92">
        <v>98225</v>
      </c>
      <c r="N26" s="92">
        <v>4384</v>
      </c>
      <c r="O26" s="92">
        <v>1283</v>
      </c>
      <c r="P26" s="92">
        <v>67195</v>
      </c>
      <c r="Q26" s="92">
        <v>65421</v>
      </c>
      <c r="R26" s="92">
        <v>13899</v>
      </c>
      <c r="S26" s="92">
        <v>12102</v>
      </c>
      <c r="T26" s="92">
        <v>12041</v>
      </c>
      <c r="U26" s="92">
        <v>12000</v>
      </c>
      <c r="V26" s="93">
        <v>0</v>
      </c>
      <c r="W26" s="92">
        <v>97519</v>
      </c>
      <c r="X26" s="92">
        <v>90806</v>
      </c>
    </row>
    <row r="27" spans="1:24" ht="15" customHeight="1">
      <c r="A27" s="95">
        <v>20</v>
      </c>
      <c r="B27" s="94" t="s">
        <v>47</v>
      </c>
      <c r="C27" s="92">
        <v>28770</v>
      </c>
      <c r="D27" s="92">
        <v>12972</v>
      </c>
      <c r="E27" s="92">
        <v>143097</v>
      </c>
      <c r="F27" s="92">
        <v>137680</v>
      </c>
      <c r="G27" s="92">
        <v>67898</v>
      </c>
      <c r="H27" s="92">
        <v>54444</v>
      </c>
      <c r="I27" s="92">
        <v>43206</v>
      </c>
      <c r="J27" s="92">
        <v>43106</v>
      </c>
      <c r="K27" s="93">
        <v>0</v>
      </c>
      <c r="L27" s="92">
        <v>282971</v>
      </c>
      <c r="M27" s="92">
        <v>248202</v>
      </c>
      <c r="N27" s="92">
        <v>20658</v>
      </c>
      <c r="O27" s="92">
        <v>6231</v>
      </c>
      <c r="P27" s="92">
        <v>114789</v>
      </c>
      <c r="Q27" s="92">
        <v>111526</v>
      </c>
      <c r="R27" s="92">
        <v>45199</v>
      </c>
      <c r="S27" s="92">
        <v>35958</v>
      </c>
      <c r="T27" s="92">
        <v>37412</v>
      </c>
      <c r="U27" s="92">
        <v>37322</v>
      </c>
      <c r="V27" s="93">
        <v>0</v>
      </c>
      <c r="W27" s="92">
        <v>218058</v>
      </c>
      <c r="X27" s="92">
        <v>191037</v>
      </c>
    </row>
    <row r="28" spans="1:24" ht="15" customHeight="1">
      <c r="A28" s="95">
        <v>21</v>
      </c>
      <c r="B28" s="94" t="s">
        <v>46</v>
      </c>
      <c r="C28" s="92">
        <v>13332</v>
      </c>
      <c r="D28" s="92">
        <v>4867</v>
      </c>
      <c r="E28" s="92">
        <v>50688</v>
      </c>
      <c r="F28" s="92">
        <v>45175</v>
      </c>
      <c r="G28" s="92">
        <v>20459</v>
      </c>
      <c r="H28" s="92">
        <v>16171</v>
      </c>
      <c r="I28" s="92">
        <v>24519</v>
      </c>
      <c r="J28" s="92">
        <v>24376</v>
      </c>
      <c r="K28" s="93">
        <v>0</v>
      </c>
      <c r="L28" s="92">
        <v>108998</v>
      </c>
      <c r="M28" s="92">
        <v>90589</v>
      </c>
      <c r="N28" s="92">
        <v>10758</v>
      </c>
      <c r="O28" s="92">
        <v>2977</v>
      </c>
      <c r="P28" s="92">
        <v>42175</v>
      </c>
      <c r="Q28" s="92">
        <v>39859</v>
      </c>
      <c r="R28" s="92">
        <v>14947</v>
      </c>
      <c r="S28" s="92">
        <v>11385</v>
      </c>
      <c r="T28" s="92">
        <v>22000</v>
      </c>
      <c r="U28" s="92">
        <v>21878</v>
      </c>
      <c r="V28" s="93">
        <v>0</v>
      </c>
      <c r="W28" s="92">
        <v>89880</v>
      </c>
      <c r="X28" s="92">
        <v>76099</v>
      </c>
    </row>
    <row r="29" spans="1:24" ht="15" customHeight="1">
      <c r="A29" s="95">
        <v>22</v>
      </c>
      <c r="B29" s="94" t="s">
        <v>45</v>
      </c>
      <c r="C29" s="92">
        <v>8596</v>
      </c>
      <c r="D29" s="92">
        <v>3395</v>
      </c>
      <c r="E29" s="92">
        <v>61750</v>
      </c>
      <c r="F29" s="92">
        <v>59523</v>
      </c>
      <c r="G29" s="92">
        <v>21855</v>
      </c>
      <c r="H29" s="92">
        <v>18969</v>
      </c>
      <c r="I29" s="92">
        <v>21060</v>
      </c>
      <c r="J29" s="92">
        <v>20997</v>
      </c>
      <c r="K29" s="93">
        <v>0</v>
      </c>
      <c r="L29" s="92">
        <v>113261</v>
      </c>
      <c r="M29" s="92">
        <v>102884</v>
      </c>
      <c r="N29" s="92">
        <v>7265</v>
      </c>
      <c r="O29" s="92">
        <v>2360</v>
      </c>
      <c r="P29" s="92">
        <v>52556</v>
      </c>
      <c r="Q29" s="92">
        <v>51388</v>
      </c>
      <c r="R29" s="92">
        <v>16453</v>
      </c>
      <c r="S29" s="92">
        <v>14235</v>
      </c>
      <c r="T29" s="92">
        <v>19287</v>
      </c>
      <c r="U29" s="92">
        <v>19237</v>
      </c>
      <c r="V29" s="93">
        <v>0</v>
      </c>
      <c r="W29" s="92">
        <v>95561</v>
      </c>
      <c r="X29" s="92">
        <v>87220</v>
      </c>
    </row>
    <row r="30" spans="1:24" ht="15" customHeight="1">
      <c r="A30" s="95">
        <v>23</v>
      </c>
      <c r="B30" s="94" t="s">
        <v>44</v>
      </c>
      <c r="C30" s="92">
        <v>9893</v>
      </c>
      <c r="D30" s="92">
        <v>3421</v>
      </c>
      <c r="E30" s="92">
        <v>105127</v>
      </c>
      <c r="F30" s="92">
        <v>102639</v>
      </c>
      <c r="G30" s="92">
        <v>23366</v>
      </c>
      <c r="H30" s="92">
        <v>19196</v>
      </c>
      <c r="I30" s="92">
        <v>17506</v>
      </c>
      <c r="J30" s="92">
        <v>17439</v>
      </c>
      <c r="K30" s="93">
        <v>3</v>
      </c>
      <c r="L30" s="92">
        <v>155895</v>
      </c>
      <c r="M30" s="92">
        <v>142698</v>
      </c>
      <c r="N30" s="92">
        <v>8391</v>
      </c>
      <c r="O30" s="92">
        <v>2200</v>
      </c>
      <c r="P30" s="92">
        <v>91010</v>
      </c>
      <c r="Q30" s="92">
        <v>89415</v>
      </c>
      <c r="R30" s="92">
        <v>17573</v>
      </c>
      <c r="S30" s="92">
        <v>14383</v>
      </c>
      <c r="T30" s="92">
        <v>16575</v>
      </c>
      <c r="U30" s="92">
        <v>16520</v>
      </c>
      <c r="V30" s="93">
        <v>3</v>
      </c>
      <c r="W30" s="92">
        <v>133552</v>
      </c>
      <c r="X30" s="92">
        <v>122521</v>
      </c>
    </row>
    <row r="31" spans="1:24" ht="15" customHeight="1">
      <c r="A31" s="95">
        <v>24</v>
      </c>
      <c r="B31" s="94" t="s">
        <v>43</v>
      </c>
      <c r="C31" s="92">
        <v>5032</v>
      </c>
      <c r="D31" s="92">
        <v>2193</v>
      </c>
      <c r="E31" s="92">
        <v>35810</v>
      </c>
      <c r="F31" s="92">
        <v>34984</v>
      </c>
      <c r="G31" s="92">
        <v>11523</v>
      </c>
      <c r="H31" s="92">
        <v>10056</v>
      </c>
      <c r="I31" s="92">
        <v>12684</v>
      </c>
      <c r="J31" s="92">
        <v>12663</v>
      </c>
      <c r="K31" s="93">
        <v>0</v>
      </c>
      <c r="L31" s="92">
        <v>65049</v>
      </c>
      <c r="M31" s="92">
        <v>59896</v>
      </c>
      <c r="N31" s="92">
        <v>4225</v>
      </c>
      <c r="O31" s="92">
        <v>1498</v>
      </c>
      <c r="P31" s="92">
        <v>31671</v>
      </c>
      <c r="Q31" s="92">
        <v>31120</v>
      </c>
      <c r="R31" s="92">
        <v>9199</v>
      </c>
      <c r="S31" s="92">
        <v>7997</v>
      </c>
      <c r="T31" s="92">
        <v>12348</v>
      </c>
      <c r="U31" s="92">
        <v>12332</v>
      </c>
      <c r="V31" s="93">
        <v>0</v>
      </c>
      <c r="W31" s="92">
        <v>57443</v>
      </c>
      <c r="X31" s="92">
        <v>52947</v>
      </c>
    </row>
    <row r="32" spans="1:24" ht="15" customHeight="1">
      <c r="A32" s="95">
        <v>25</v>
      </c>
      <c r="B32" s="94" t="s">
        <v>42</v>
      </c>
      <c r="C32" s="92">
        <v>8775</v>
      </c>
      <c r="D32" s="92">
        <v>2696</v>
      </c>
      <c r="E32" s="92">
        <v>116901</v>
      </c>
      <c r="F32" s="92">
        <v>109785</v>
      </c>
      <c r="G32" s="92">
        <v>22754</v>
      </c>
      <c r="H32" s="92">
        <v>15903</v>
      </c>
      <c r="I32" s="92">
        <v>21652</v>
      </c>
      <c r="J32" s="92">
        <v>21472</v>
      </c>
      <c r="K32" s="93">
        <v>0</v>
      </c>
      <c r="L32" s="92">
        <v>170082</v>
      </c>
      <c r="M32" s="92">
        <v>149856</v>
      </c>
      <c r="N32" s="92">
        <v>7891</v>
      </c>
      <c r="O32" s="92">
        <v>2083</v>
      </c>
      <c r="P32" s="92">
        <v>88964</v>
      </c>
      <c r="Q32" s="92">
        <v>87334</v>
      </c>
      <c r="R32" s="92">
        <v>20247</v>
      </c>
      <c r="S32" s="92">
        <v>13978</v>
      </c>
      <c r="T32" s="92">
        <v>20277</v>
      </c>
      <c r="U32" s="92">
        <v>20119</v>
      </c>
      <c r="V32" s="93">
        <v>0</v>
      </c>
      <c r="W32" s="92">
        <v>137379</v>
      </c>
      <c r="X32" s="92">
        <v>123514</v>
      </c>
    </row>
    <row r="33" spans="1:24" ht="15" customHeight="1">
      <c r="A33" s="95">
        <v>26</v>
      </c>
      <c r="B33" s="94" t="s">
        <v>41</v>
      </c>
      <c r="C33" s="92">
        <v>26527</v>
      </c>
      <c r="D33" s="92">
        <v>7765</v>
      </c>
      <c r="E33" s="92">
        <v>38945</v>
      </c>
      <c r="F33" s="92">
        <v>33750</v>
      </c>
      <c r="G33" s="92">
        <v>67631</v>
      </c>
      <c r="H33" s="92">
        <v>48483</v>
      </c>
      <c r="I33" s="92">
        <v>55285</v>
      </c>
      <c r="J33" s="92">
        <v>55175</v>
      </c>
      <c r="K33" s="93">
        <v>0</v>
      </c>
      <c r="L33" s="92">
        <v>188388</v>
      </c>
      <c r="M33" s="92">
        <v>145173</v>
      </c>
      <c r="N33" s="92">
        <v>22499</v>
      </c>
      <c r="O33" s="92">
        <v>4905</v>
      </c>
      <c r="P33" s="92">
        <v>31376</v>
      </c>
      <c r="Q33" s="92">
        <v>27891</v>
      </c>
      <c r="R33" s="92">
        <v>46560</v>
      </c>
      <c r="S33" s="92">
        <v>30235</v>
      </c>
      <c r="T33" s="92">
        <v>51354</v>
      </c>
      <c r="U33" s="92">
        <v>51263</v>
      </c>
      <c r="V33" s="93">
        <v>0</v>
      </c>
      <c r="W33" s="92">
        <v>151789</v>
      </c>
      <c r="X33" s="92">
        <v>114294</v>
      </c>
    </row>
    <row r="34" spans="1:24" ht="15" customHeight="1">
      <c r="A34" s="95">
        <v>27</v>
      </c>
      <c r="B34" s="94" t="s">
        <v>40</v>
      </c>
      <c r="C34" s="92">
        <v>4452</v>
      </c>
      <c r="D34" s="92">
        <v>1941</v>
      </c>
      <c r="E34" s="92">
        <v>14019</v>
      </c>
      <c r="F34" s="92">
        <v>11967</v>
      </c>
      <c r="G34" s="92">
        <v>20026</v>
      </c>
      <c r="H34" s="92">
        <v>16652</v>
      </c>
      <c r="I34" s="92">
        <v>9712</v>
      </c>
      <c r="J34" s="92">
        <v>9685</v>
      </c>
      <c r="K34" s="93">
        <v>1</v>
      </c>
      <c r="L34" s="92">
        <v>48210</v>
      </c>
      <c r="M34" s="92">
        <v>40246</v>
      </c>
      <c r="N34" s="92">
        <v>3018</v>
      </c>
      <c r="O34" s="92">
        <v>827</v>
      </c>
      <c r="P34" s="92">
        <v>7549</v>
      </c>
      <c r="Q34" s="92">
        <v>6840</v>
      </c>
      <c r="R34" s="92">
        <v>11346</v>
      </c>
      <c r="S34" s="92">
        <v>9404</v>
      </c>
      <c r="T34" s="92">
        <v>8740</v>
      </c>
      <c r="U34" s="92">
        <v>8720</v>
      </c>
      <c r="V34" s="93">
        <v>0</v>
      </c>
      <c r="W34" s="92">
        <v>30653</v>
      </c>
      <c r="X34" s="92">
        <v>25791</v>
      </c>
    </row>
    <row r="35" spans="1:24" ht="15" customHeight="1">
      <c r="A35" s="91"/>
      <c r="B35" s="90" t="s">
        <v>13</v>
      </c>
      <c r="C35" s="89">
        <v>412867</v>
      </c>
      <c r="D35" s="87">
        <v>152633</v>
      </c>
      <c r="E35" s="87">
        <v>2394867</v>
      </c>
      <c r="F35" s="87">
        <v>2220834</v>
      </c>
      <c r="G35" s="87">
        <v>1036743</v>
      </c>
      <c r="H35" s="87">
        <v>841458</v>
      </c>
      <c r="I35" s="87">
        <v>744035</v>
      </c>
      <c r="J35" s="87">
        <v>737783</v>
      </c>
      <c r="K35" s="88">
        <v>10</v>
      </c>
      <c r="L35" s="87">
        <v>4588522</v>
      </c>
      <c r="M35" s="87">
        <v>3952718</v>
      </c>
      <c r="N35" s="87">
        <v>336398</v>
      </c>
      <c r="O35" s="87">
        <v>94094</v>
      </c>
      <c r="P35" s="87">
        <v>1898755</v>
      </c>
      <c r="Q35" s="87">
        <v>1836534</v>
      </c>
      <c r="R35" s="87">
        <v>755018</v>
      </c>
      <c r="S35" s="87">
        <v>604443</v>
      </c>
      <c r="T35" s="87">
        <v>690903</v>
      </c>
      <c r="U35" s="87">
        <v>685486</v>
      </c>
      <c r="V35" s="88">
        <v>9</v>
      </c>
      <c r="W35" s="87">
        <v>3681083</v>
      </c>
      <c r="X35" s="87">
        <v>3220566</v>
      </c>
    </row>
    <row r="36" spans="14:15" ht="12.75">
      <c r="N36" s="85"/>
      <c r="O36" s="85"/>
    </row>
    <row r="37" spans="2:15" ht="12.75">
      <c r="B37" s="83" t="s">
        <v>115</v>
      </c>
      <c r="I37" s="86"/>
      <c r="N37" s="85"/>
      <c r="O37" s="85"/>
    </row>
    <row r="38" spans="14:15" ht="12.75">
      <c r="N38" s="85"/>
      <c r="O38" s="85"/>
    </row>
    <row r="39" spans="14:15" ht="12.75">
      <c r="N39" s="85"/>
      <c r="O39" s="85"/>
    </row>
    <row r="40" spans="14:15" ht="12.75">
      <c r="N40" s="85"/>
      <c r="O40" s="85"/>
    </row>
    <row r="41" spans="14:15" ht="12.75">
      <c r="N41" s="85"/>
      <c r="O41" s="85"/>
    </row>
    <row r="42" spans="14:15" ht="12.75">
      <c r="N42" s="85"/>
      <c r="O42" s="85"/>
    </row>
    <row r="43" spans="14:15" ht="12.75">
      <c r="N43" s="85"/>
      <c r="O43" s="85"/>
    </row>
    <row r="44" spans="14:15" ht="12.75">
      <c r="N44" s="85"/>
      <c r="O44" s="85"/>
    </row>
    <row r="45" spans="14:15" ht="12.75">
      <c r="N45" s="85"/>
      <c r="O45" s="85"/>
    </row>
    <row r="46" spans="14:15" ht="12.75">
      <c r="N46" s="85"/>
      <c r="O46" s="85"/>
    </row>
    <row r="47" spans="14:15" ht="12.75">
      <c r="N47" s="85"/>
      <c r="O47" s="85"/>
    </row>
    <row r="48" spans="14:15" ht="12.75">
      <c r="N48" s="85"/>
      <c r="O48" s="85"/>
    </row>
    <row r="49" spans="14:15" s="83" customFormat="1" ht="12.75">
      <c r="N49" s="85"/>
      <c r="O49" s="85"/>
    </row>
    <row r="50" spans="14:15" s="83" customFormat="1" ht="12.75">
      <c r="N50" s="85"/>
      <c r="O50" s="85"/>
    </row>
    <row r="51" spans="14:15" s="83" customFormat="1" ht="12.75">
      <c r="N51" s="85"/>
      <c r="O51" s="85"/>
    </row>
    <row r="52" spans="14:15" s="83" customFormat="1" ht="12.75">
      <c r="N52" s="85"/>
      <c r="O52" s="85"/>
    </row>
    <row r="53" spans="14:15" s="83" customFormat="1" ht="12.75">
      <c r="N53" s="85"/>
      <c r="O53" s="85"/>
    </row>
    <row r="54" spans="14:15" s="83" customFormat="1" ht="12.75">
      <c r="N54" s="85"/>
      <c r="O54" s="85"/>
    </row>
    <row r="55" spans="14:15" s="83" customFormat="1" ht="12.75">
      <c r="N55" s="85"/>
      <c r="O55" s="85"/>
    </row>
    <row r="56" spans="14:15" s="83" customFormat="1" ht="12.75">
      <c r="N56" s="85"/>
      <c r="O56" s="85"/>
    </row>
    <row r="57" spans="14:15" s="83" customFormat="1" ht="12.75">
      <c r="N57" s="85"/>
      <c r="O57" s="85"/>
    </row>
    <row r="58" spans="14:15" s="83" customFormat="1" ht="12.75">
      <c r="N58" s="85"/>
      <c r="O58" s="85"/>
    </row>
    <row r="59" spans="14:15" s="83" customFormat="1" ht="12.75">
      <c r="N59" s="85"/>
      <c r="O59" s="85"/>
    </row>
    <row r="60" spans="14:15" s="83" customFormat="1" ht="12.75">
      <c r="N60" s="85"/>
      <c r="O60" s="85"/>
    </row>
    <row r="61" spans="14:15" s="83" customFormat="1" ht="12.75">
      <c r="N61" s="85"/>
      <c r="O61" s="85"/>
    </row>
    <row r="62" spans="14:15" s="83" customFormat="1" ht="12.75">
      <c r="N62" s="85"/>
      <c r="O62" s="85"/>
    </row>
    <row r="63" spans="14:15" s="83" customFormat="1" ht="12.75">
      <c r="N63" s="85"/>
      <c r="O63" s="85"/>
    </row>
  </sheetData>
  <sheetProtection/>
  <mergeCells count="18">
    <mergeCell ref="A2:B2"/>
    <mergeCell ref="C2:M2"/>
    <mergeCell ref="A4:A6"/>
    <mergeCell ref="B4:B6"/>
    <mergeCell ref="C4:M4"/>
    <mergeCell ref="K5:K6"/>
    <mergeCell ref="L5:M5"/>
    <mergeCell ref="C5:D5"/>
    <mergeCell ref="E5:F5"/>
    <mergeCell ref="G5:H5"/>
    <mergeCell ref="N4:X4"/>
    <mergeCell ref="R5:S5"/>
    <mergeCell ref="N5:O5"/>
    <mergeCell ref="P5:Q5"/>
    <mergeCell ref="I5:J5"/>
    <mergeCell ref="T5:U5"/>
    <mergeCell ref="V5:V6"/>
    <mergeCell ref="W5:X5"/>
  </mergeCells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1">
      <selection activeCell="I21" sqref="I21"/>
    </sheetView>
  </sheetViews>
  <sheetFormatPr defaultColWidth="9.00390625" defaultRowHeight="12.75"/>
  <cols>
    <col min="1" max="1" width="3.875" style="83" customWidth="1"/>
    <col min="2" max="2" width="24.125" style="83" customWidth="1"/>
    <col min="3" max="3" width="6.875" style="83" customWidth="1"/>
    <col min="4" max="4" width="5.75390625" style="83" customWidth="1"/>
    <col min="5" max="5" width="8.625" style="83" customWidth="1"/>
    <col min="6" max="6" width="10.125" style="83" customWidth="1"/>
    <col min="7" max="7" width="9.25390625" style="83" customWidth="1"/>
    <col min="8" max="8" width="10.00390625" style="83" customWidth="1"/>
    <col min="9" max="9" width="9.125" style="83" customWidth="1"/>
    <col min="10" max="10" width="7.125" style="83" customWidth="1"/>
    <col min="11" max="11" width="7.00390625" style="83" customWidth="1"/>
    <col min="12" max="12" width="9.00390625" style="83" customWidth="1"/>
    <col min="13" max="13" width="10.125" style="83" customWidth="1"/>
    <col min="14" max="15" width="10.00390625" style="83" customWidth="1"/>
    <col min="16" max="16" width="9.625" style="83" customWidth="1"/>
    <col min="17" max="16384" width="9.125" style="83" customWidth="1"/>
  </cols>
  <sheetData>
    <row r="1" ht="10.5" customHeight="1">
      <c r="P1" s="100" t="s">
        <v>176</v>
      </c>
    </row>
    <row r="2" spans="1:16" ht="18.75">
      <c r="A2" s="539"/>
      <c r="B2" s="539"/>
      <c r="C2" s="539" t="s">
        <v>175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</row>
    <row r="3" ht="9.75" customHeight="1"/>
    <row r="4" spans="1:16" ht="15.75" customHeight="1">
      <c r="A4" s="543" t="s">
        <v>2</v>
      </c>
      <c r="B4" s="542" t="s">
        <v>78</v>
      </c>
      <c r="C4" s="544" t="s">
        <v>117</v>
      </c>
      <c r="D4" s="544"/>
      <c r="E4" s="544"/>
      <c r="F4" s="544"/>
      <c r="G4" s="544"/>
      <c r="H4" s="544"/>
      <c r="I4" s="544"/>
      <c r="J4" s="544" t="s">
        <v>116</v>
      </c>
      <c r="K4" s="544"/>
      <c r="L4" s="544"/>
      <c r="M4" s="544"/>
      <c r="N4" s="544"/>
      <c r="O4" s="544"/>
      <c r="P4" s="544"/>
    </row>
    <row r="5" spans="1:16" ht="20.25" customHeight="1">
      <c r="A5" s="543"/>
      <c r="B5" s="542"/>
      <c r="C5" s="542" t="s">
        <v>174</v>
      </c>
      <c r="D5" s="542"/>
      <c r="E5" s="545" t="s">
        <v>173</v>
      </c>
      <c r="F5" s="545"/>
      <c r="G5" s="545"/>
      <c r="H5" s="545"/>
      <c r="I5" s="542" t="s">
        <v>68</v>
      </c>
      <c r="J5" s="542" t="s">
        <v>174</v>
      </c>
      <c r="K5" s="542"/>
      <c r="L5" s="545" t="s">
        <v>173</v>
      </c>
      <c r="M5" s="545"/>
      <c r="N5" s="545"/>
      <c r="O5" s="545"/>
      <c r="P5" s="542" t="s">
        <v>68</v>
      </c>
    </row>
    <row r="6" spans="1:16" ht="40.5" customHeight="1">
      <c r="A6" s="543"/>
      <c r="B6" s="542"/>
      <c r="C6" s="542"/>
      <c r="D6" s="542"/>
      <c r="E6" s="542" t="s">
        <v>172</v>
      </c>
      <c r="F6" s="542" t="s">
        <v>169</v>
      </c>
      <c r="G6" s="542" t="s">
        <v>73</v>
      </c>
      <c r="H6" s="542" t="s">
        <v>171</v>
      </c>
      <c r="I6" s="542"/>
      <c r="J6" s="542"/>
      <c r="K6" s="542"/>
      <c r="L6" s="542" t="s">
        <v>170</v>
      </c>
      <c r="M6" s="542" t="s">
        <v>169</v>
      </c>
      <c r="N6" s="542" t="s">
        <v>73</v>
      </c>
      <c r="O6" s="542" t="s">
        <v>168</v>
      </c>
      <c r="P6" s="542"/>
    </row>
    <row r="7" spans="1:16" ht="32.25" customHeight="1">
      <c r="A7" s="543"/>
      <c r="B7" s="542"/>
      <c r="C7" s="132" t="s">
        <v>13</v>
      </c>
      <c r="D7" s="132" t="s">
        <v>15</v>
      </c>
      <c r="E7" s="542"/>
      <c r="F7" s="542"/>
      <c r="G7" s="542"/>
      <c r="H7" s="542"/>
      <c r="I7" s="542"/>
      <c r="J7" s="132" t="s">
        <v>13</v>
      </c>
      <c r="K7" s="132" t="s">
        <v>15</v>
      </c>
      <c r="L7" s="542"/>
      <c r="M7" s="542"/>
      <c r="N7" s="542"/>
      <c r="O7" s="542"/>
      <c r="P7" s="542"/>
    </row>
    <row r="8" spans="1:16" ht="12.75" customHeight="1">
      <c r="A8" s="131" t="s">
        <v>8</v>
      </c>
      <c r="B8" s="131" t="s">
        <v>9</v>
      </c>
      <c r="C8" s="131">
        <v>1</v>
      </c>
      <c r="D8" s="131">
        <v>2</v>
      </c>
      <c r="E8" s="131">
        <v>3</v>
      </c>
      <c r="F8" s="131">
        <v>4</v>
      </c>
      <c r="G8" s="131">
        <v>5</v>
      </c>
      <c r="H8" s="131">
        <v>6</v>
      </c>
      <c r="I8" s="131">
        <v>7</v>
      </c>
      <c r="J8" s="131">
        <v>8</v>
      </c>
      <c r="K8" s="131">
        <v>9</v>
      </c>
      <c r="L8" s="131">
        <v>10</v>
      </c>
      <c r="M8" s="131">
        <v>11</v>
      </c>
      <c r="N8" s="131">
        <v>12</v>
      </c>
      <c r="O8" s="131">
        <v>13</v>
      </c>
      <c r="P8" s="131">
        <v>14</v>
      </c>
    </row>
    <row r="9" spans="1:16" ht="15" customHeight="1">
      <c r="A9" s="95">
        <v>1</v>
      </c>
      <c r="B9" s="94" t="s">
        <v>66</v>
      </c>
      <c r="C9" s="130">
        <v>659</v>
      </c>
      <c r="D9" s="130">
        <v>3</v>
      </c>
      <c r="E9" s="130">
        <v>1747</v>
      </c>
      <c r="F9" s="130">
        <v>18129</v>
      </c>
      <c r="G9" s="130">
        <v>6624</v>
      </c>
      <c r="H9" s="130">
        <v>859</v>
      </c>
      <c r="I9" s="130">
        <f>C9+E9+F9+G9+H9</f>
        <v>28018</v>
      </c>
      <c r="J9" s="130">
        <v>658</v>
      </c>
      <c r="K9" s="130">
        <v>2</v>
      </c>
      <c r="L9" s="130">
        <v>1499</v>
      </c>
      <c r="M9" s="130">
        <v>17848</v>
      </c>
      <c r="N9" s="130">
        <v>5208</v>
      </c>
      <c r="O9" s="130">
        <v>805</v>
      </c>
      <c r="P9" s="130">
        <v>26020</v>
      </c>
    </row>
    <row r="10" spans="1:16" ht="15" customHeight="1">
      <c r="A10" s="95">
        <v>2</v>
      </c>
      <c r="B10" s="94" t="s">
        <v>65</v>
      </c>
      <c r="C10" s="130">
        <v>717</v>
      </c>
      <c r="D10" s="130">
        <v>1</v>
      </c>
      <c r="E10" s="130">
        <v>1097</v>
      </c>
      <c r="F10" s="130">
        <v>6</v>
      </c>
      <c r="G10" s="130">
        <v>2309</v>
      </c>
      <c r="H10" s="130">
        <v>309</v>
      </c>
      <c r="I10" s="130">
        <f aca="true" t="shared" si="0" ref="I10:I36">C10+E10+F10+G10+H10</f>
        <v>4438</v>
      </c>
      <c r="J10" s="130">
        <v>689</v>
      </c>
      <c r="K10" s="130">
        <v>0</v>
      </c>
      <c r="L10" s="130">
        <v>955</v>
      </c>
      <c r="M10" s="130">
        <v>6</v>
      </c>
      <c r="N10" s="130">
        <v>2028</v>
      </c>
      <c r="O10" s="130">
        <v>297</v>
      </c>
      <c r="P10" s="130">
        <v>3975</v>
      </c>
    </row>
    <row r="11" spans="1:16" ht="15" customHeight="1">
      <c r="A11" s="95">
        <v>3</v>
      </c>
      <c r="B11" s="94" t="s">
        <v>64</v>
      </c>
      <c r="C11" s="130">
        <v>342</v>
      </c>
      <c r="D11" s="130">
        <v>0</v>
      </c>
      <c r="E11" s="130">
        <v>686</v>
      </c>
      <c r="F11" s="130">
        <v>951</v>
      </c>
      <c r="G11" s="130">
        <v>1157</v>
      </c>
      <c r="H11" s="130">
        <v>200</v>
      </c>
      <c r="I11" s="130">
        <f t="shared" si="0"/>
        <v>3336</v>
      </c>
      <c r="J11" s="130">
        <v>342</v>
      </c>
      <c r="K11" s="130">
        <v>0</v>
      </c>
      <c r="L11" s="130">
        <v>583</v>
      </c>
      <c r="M11" s="130">
        <v>951</v>
      </c>
      <c r="N11" s="130">
        <v>998</v>
      </c>
      <c r="O11" s="130">
        <v>192</v>
      </c>
      <c r="P11" s="130">
        <v>3066</v>
      </c>
    </row>
    <row r="12" spans="1:16" ht="15" customHeight="1">
      <c r="A12" s="95">
        <v>4</v>
      </c>
      <c r="B12" s="94" t="s">
        <v>63</v>
      </c>
      <c r="C12" s="130">
        <v>43</v>
      </c>
      <c r="D12" s="130">
        <v>0</v>
      </c>
      <c r="E12" s="130">
        <v>2474</v>
      </c>
      <c r="F12" s="130">
        <v>4037</v>
      </c>
      <c r="G12" s="130">
        <v>9792</v>
      </c>
      <c r="H12" s="130">
        <v>881</v>
      </c>
      <c r="I12" s="130">
        <f t="shared" si="0"/>
        <v>17227</v>
      </c>
      <c r="J12" s="130">
        <v>40</v>
      </c>
      <c r="K12" s="130">
        <v>0</v>
      </c>
      <c r="L12" s="130">
        <v>2097</v>
      </c>
      <c r="M12" s="130">
        <v>3957</v>
      </c>
      <c r="N12" s="130">
        <v>7562</v>
      </c>
      <c r="O12" s="130">
        <v>774</v>
      </c>
      <c r="P12" s="130">
        <v>14430</v>
      </c>
    </row>
    <row r="13" spans="1:16" ht="15" customHeight="1">
      <c r="A13" s="95">
        <v>5</v>
      </c>
      <c r="B13" s="94" t="s">
        <v>62</v>
      </c>
      <c r="C13" s="130">
        <v>2729</v>
      </c>
      <c r="D13" s="130">
        <v>47</v>
      </c>
      <c r="E13" s="130">
        <v>3442</v>
      </c>
      <c r="F13" s="130">
        <v>48985</v>
      </c>
      <c r="G13" s="130">
        <v>7630</v>
      </c>
      <c r="H13" s="130">
        <v>875</v>
      </c>
      <c r="I13" s="130">
        <f t="shared" si="0"/>
        <v>63661</v>
      </c>
      <c r="J13" s="130">
        <v>2686</v>
      </c>
      <c r="K13" s="130">
        <v>23</v>
      </c>
      <c r="L13" s="130">
        <v>2858</v>
      </c>
      <c r="M13" s="130">
        <v>18803</v>
      </c>
      <c r="N13" s="130">
        <v>6384</v>
      </c>
      <c r="O13" s="130">
        <v>819</v>
      </c>
      <c r="P13" s="130">
        <v>31573</v>
      </c>
    </row>
    <row r="14" spans="1:16" ht="15" customHeight="1">
      <c r="A14" s="95">
        <v>6</v>
      </c>
      <c r="B14" s="94" t="s">
        <v>61</v>
      </c>
      <c r="C14" s="130">
        <v>309</v>
      </c>
      <c r="D14" s="130">
        <v>4</v>
      </c>
      <c r="E14" s="130">
        <v>822</v>
      </c>
      <c r="F14" s="130">
        <v>4252</v>
      </c>
      <c r="G14" s="130">
        <v>1892</v>
      </c>
      <c r="H14" s="130">
        <v>241</v>
      </c>
      <c r="I14" s="130">
        <f t="shared" si="0"/>
        <v>7516</v>
      </c>
      <c r="J14" s="130">
        <v>309</v>
      </c>
      <c r="K14" s="130">
        <v>1</v>
      </c>
      <c r="L14" s="130">
        <v>700</v>
      </c>
      <c r="M14" s="130">
        <v>2822</v>
      </c>
      <c r="N14" s="130">
        <v>1499</v>
      </c>
      <c r="O14" s="130">
        <v>223</v>
      </c>
      <c r="P14" s="130">
        <v>5554</v>
      </c>
    </row>
    <row r="15" spans="1:16" ht="15" customHeight="1">
      <c r="A15" s="95">
        <v>7</v>
      </c>
      <c r="B15" s="94" t="s">
        <v>60</v>
      </c>
      <c r="C15" s="130">
        <v>418</v>
      </c>
      <c r="D15" s="130">
        <v>9</v>
      </c>
      <c r="E15" s="130">
        <v>808</v>
      </c>
      <c r="F15" s="130">
        <v>460</v>
      </c>
      <c r="G15" s="130">
        <v>2061</v>
      </c>
      <c r="H15" s="130">
        <v>315</v>
      </c>
      <c r="I15" s="130">
        <f t="shared" si="0"/>
        <v>4062</v>
      </c>
      <c r="J15" s="130">
        <v>417</v>
      </c>
      <c r="K15" s="130">
        <v>5</v>
      </c>
      <c r="L15" s="130">
        <v>685</v>
      </c>
      <c r="M15" s="130">
        <v>1</v>
      </c>
      <c r="N15" s="130">
        <v>1593</v>
      </c>
      <c r="O15" s="130">
        <v>280</v>
      </c>
      <c r="P15" s="130">
        <v>2981</v>
      </c>
    </row>
    <row r="16" spans="1:16" ht="15" customHeight="1">
      <c r="A16" s="95">
        <v>8</v>
      </c>
      <c r="B16" s="94" t="s">
        <v>59</v>
      </c>
      <c r="C16" s="130">
        <v>1231</v>
      </c>
      <c r="D16" s="130">
        <v>14</v>
      </c>
      <c r="E16" s="130">
        <v>1590</v>
      </c>
      <c r="F16" s="130">
        <v>1213</v>
      </c>
      <c r="G16" s="130">
        <v>4161</v>
      </c>
      <c r="H16" s="130">
        <v>455</v>
      </c>
      <c r="I16" s="130">
        <f t="shared" si="0"/>
        <v>8650</v>
      </c>
      <c r="J16" s="130">
        <v>1231</v>
      </c>
      <c r="K16" s="130">
        <v>12</v>
      </c>
      <c r="L16" s="130">
        <v>1361</v>
      </c>
      <c r="M16" s="130">
        <v>1131</v>
      </c>
      <c r="N16" s="130">
        <v>3548</v>
      </c>
      <c r="O16" s="130">
        <v>427</v>
      </c>
      <c r="P16" s="130">
        <v>7710</v>
      </c>
    </row>
    <row r="17" spans="1:16" ht="15" customHeight="1">
      <c r="A17" s="95">
        <v>9</v>
      </c>
      <c r="B17" s="94" t="s">
        <v>58</v>
      </c>
      <c r="C17" s="130">
        <v>451</v>
      </c>
      <c r="D17" s="130">
        <v>4</v>
      </c>
      <c r="E17" s="130">
        <v>526</v>
      </c>
      <c r="F17" s="130">
        <v>1968</v>
      </c>
      <c r="G17" s="130">
        <v>1151</v>
      </c>
      <c r="H17" s="130">
        <v>210</v>
      </c>
      <c r="I17" s="130">
        <f t="shared" si="0"/>
        <v>4306</v>
      </c>
      <c r="J17" s="130">
        <v>447</v>
      </c>
      <c r="K17" s="130">
        <v>0</v>
      </c>
      <c r="L17" s="130">
        <v>444</v>
      </c>
      <c r="M17" s="130">
        <v>1957</v>
      </c>
      <c r="N17" s="130">
        <v>1004</v>
      </c>
      <c r="O17" s="130">
        <v>201</v>
      </c>
      <c r="P17" s="130">
        <v>4053</v>
      </c>
    </row>
    <row r="18" spans="1:16" ht="15" customHeight="1">
      <c r="A18" s="95">
        <v>10</v>
      </c>
      <c r="B18" s="94" t="s">
        <v>57</v>
      </c>
      <c r="C18" s="130">
        <v>685</v>
      </c>
      <c r="D18" s="130">
        <v>5</v>
      </c>
      <c r="E18" s="130">
        <v>1005</v>
      </c>
      <c r="F18" s="130">
        <v>15680</v>
      </c>
      <c r="G18" s="130">
        <v>4652</v>
      </c>
      <c r="H18" s="130">
        <v>452</v>
      </c>
      <c r="I18" s="130">
        <f t="shared" si="0"/>
        <v>22474</v>
      </c>
      <c r="J18" s="130">
        <v>680</v>
      </c>
      <c r="K18" s="130">
        <v>3</v>
      </c>
      <c r="L18" s="130">
        <v>815</v>
      </c>
      <c r="M18" s="130">
        <v>11856</v>
      </c>
      <c r="N18" s="130">
        <v>3820</v>
      </c>
      <c r="O18" s="130">
        <v>405</v>
      </c>
      <c r="P18" s="130">
        <v>17579</v>
      </c>
    </row>
    <row r="19" spans="1:16" ht="15" customHeight="1">
      <c r="A19" s="95">
        <v>11</v>
      </c>
      <c r="B19" s="94" t="s">
        <v>56</v>
      </c>
      <c r="C19" s="130">
        <v>365</v>
      </c>
      <c r="D19" s="130">
        <v>1</v>
      </c>
      <c r="E19" s="130">
        <v>856</v>
      </c>
      <c r="F19" s="130">
        <v>7591</v>
      </c>
      <c r="G19" s="130">
        <v>1872</v>
      </c>
      <c r="H19" s="130">
        <v>201</v>
      </c>
      <c r="I19" s="130">
        <f t="shared" si="0"/>
        <v>10885</v>
      </c>
      <c r="J19" s="130">
        <v>363</v>
      </c>
      <c r="K19" s="130">
        <v>1</v>
      </c>
      <c r="L19" s="130">
        <v>686</v>
      </c>
      <c r="M19" s="130">
        <v>6869</v>
      </c>
      <c r="N19" s="130">
        <v>1519</v>
      </c>
      <c r="O19" s="130">
        <v>185</v>
      </c>
      <c r="P19" s="130">
        <v>9623</v>
      </c>
    </row>
    <row r="20" spans="1:16" ht="15" customHeight="1">
      <c r="A20" s="95">
        <v>12</v>
      </c>
      <c r="B20" s="94" t="s">
        <v>55</v>
      </c>
      <c r="C20" s="130">
        <v>1193</v>
      </c>
      <c r="D20" s="130">
        <v>13</v>
      </c>
      <c r="E20" s="130">
        <v>1437</v>
      </c>
      <c r="F20" s="130">
        <v>9365</v>
      </c>
      <c r="G20" s="130">
        <v>3693</v>
      </c>
      <c r="H20" s="130">
        <v>281</v>
      </c>
      <c r="I20" s="130">
        <f t="shared" si="0"/>
        <v>15969</v>
      </c>
      <c r="J20" s="130">
        <v>1186</v>
      </c>
      <c r="K20" s="130">
        <v>7</v>
      </c>
      <c r="L20" s="130">
        <v>1271</v>
      </c>
      <c r="M20" s="130">
        <v>6467</v>
      </c>
      <c r="N20" s="130">
        <v>2715</v>
      </c>
      <c r="O20" s="130">
        <v>266</v>
      </c>
      <c r="P20" s="130">
        <v>11912</v>
      </c>
    </row>
    <row r="21" spans="1:16" ht="15" customHeight="1">
      <c r="A21" s="95">
        <v>13</v>
      </c>
      <c r="B21" s="94" t="s">
        <v>54</v>
      </c>
      <c r="C21" s="130">
        <v>26</v>
      </c>
      <c r="D21" s="130">
        <v>8</v>
      </c>
      <c r="E21" s="130">
        <v>1026</v>
      </c>
      <c r="F21" s="130">
        <v>2275</v>
      </c>
      <c r="G21" s="130">
        <v>3789</v>
      </c>
      <c r="H21" s="130">
        <v>468</v>
      </c>
      <c r="I21" s="130">
        <f t="shared" si="0"/>
        <v>7584</v>
      </c>
      <c r="J21" s="130">
        <v>26</v>
      </c>
      <c r="K21" s="130">
        <v>1</v>
      </c>
      <c r="L21" s="130">
        <v>879</v>
      </c>
      <c r="M21" s="130">
        <v>689</v>
      </c>
      <c r="N21" s="130">
        <v>2476</v>
      </c>
      <c r="O21" s="130">
        <v>411</v>
      </c>
      <c r="P21" s="130">
        <v>4482</v>
      </c>
    </row>
    <row r="22" spans="1:16" ht="15" customHeight="1">
      <c r="A22" s="95">
        <v>14</v>
      </c>
      <c r="B22" s="94" t="s">
        <v>53</v>
      </c>
      <c r="C22" s="130">
        <v>31</v>
      </c>
      <c r="D22" s="130">
        <v>5</v>
      </c>
      <c r="E22" s="130">
        <v>623</v>
      </c>
      <c r="F22" s="130">
        <v>2265</v>
      </c>
      <c r="G22" s="130">
        <v>2140</v>
      </c>
      <c r="H22" s="130">
        <v>219</v>
      </c>
      <c r="I22" s="130">
        <f t="shared" si="0"/>
        <v>5278</v>
      </c>
      <c r="J22" s="130">
        <v>27</v>
      </c>
      <c r="K22" s="130">
        <v>1</v>
      </c>
      <c r="L22" s="130">
        <v>548</v>
      </c>
      <c r="M22" s="130">
        <v>2264</v>
      </c>
      <c r="N22" s="130">
        <v>1632</v>
      </c>
      <c r="O22" s="130">
        <v>213</v>
      </c>
      <c r="P22" s="130">
        <v>4685</v>
      </c>
    </row>
    <row r="23" spans="1:16" ht="15" customHeight="1">
      <c r="A23" s="95">
        <v>15</v>
      </c>
      <c r="B23" s="94" t="s">
        <v>52</v>
      </c>
      <c r="C23" s="130">
        <v>35</v>
      </c>
      <c r="D23" s="130">
        <v>13</v>
      </c>
      <c r="E23" s="130">
        <v>2216</v>
      </c>
      <c r="F23" s="130">
        <v>3422</v>
      </c>
      <c r="G23" s="130">
        <v>6276</v>
      </c>
      <c r="H23" s="130">
        <v>509</v>
      </c>
      <c r="I23" s="130">
        <f t="shared" si="0"/>
        <v>12458</v>
      </c>
      <c r="J23" s="130">
        <v>35</v>
      </c>
      <c r="K23" s="130">
        <v>7</v>
      </c>
      <c r="L23" s="130">
        <v>1724</v>
      </c>
      <c r="M23" s="130">
        <v>2424</v>
      </c>
      <c r="N23" s="130">
        <v>4222</v>
      </c>
      <c r="O23" s="130">
        <v>509</v>
      </c>
      <c r="P23" s="130">
        <v>8921</v>
      </c>
    </row>
    <row r="24" spans="1:16" ht="15" customHeight="1">
      <c r="A24" s="95">
        <v>16</v>
      </c>
      <c r="B24" s="94" t="s">
        <v>51</v>
      </c>
      <c r="C24" s="130">
        <v>17</v>
      </c>
      <c r="D24" s="130">
        <v>2</v>
      </c>
      <c r="E24" s="130">
        <v>989</v>
      </c>
      <c r="F24" s="130">
        <v>13494</v>
      </c>
      <c r="G24" s="130">
        <v>2367</v>
      </c>
      <c r="H24" s="130">
        <v>198</v>
      </c>
      <c r="I24" s="130">
        <f t="shared" si="0"/>
        <v>17065</v>
      </c>
      <c r="J24" s="130">
        <v>18</v>
      </c>
      <c r="K24" s="130">
        <v>1</v>
      </c>
      <c r="L24" s="130">
        <v>790</v>
      </c>
      <c r="M24" s="130">
        <v>13491</v>
      </c>
      <c r="N24" s="130">
        <v>2072</v>
      </c>
      <c r="O24" s="130">
        <v>177</v>
      </c>
      <c r="P24" s="130">
        <v>16549</v>
      </c>
    </row>
    <row r="25" spans="1:16" ht="15" customHeight="1">
      <c r="A25" s="95">
        <v>17</v>
      </c>
      <c r="B25" s="94" t="s">
        <v>50</v>
      </c>
      <c r="C25" s="130">
        <v>443</v>
      </c>
      <c r="D25" s="130">
        <v>0</v>
      </c>
      <c r="E25" s="130">
        <v>740</v>
      </c>
      <c r="F25" s="130">
        <v>3617</v>
      </c>
      <c r="G25" s="130">
        <v>1472</v>
      </c>
      <c r="H25" s="130">
        <v>195</v>
      </c>
      <c r="I25" s="130">
        <f t="shared" si="0"/>
        <v>6467</v>
      </c>
      <c r="J25" s="130">
        <v>443</v>
      </c>
      <c r="K25" s="130">
        <v>0</v>
      </c>
      <c r="L25" s="130">
        <v>633</v>
      </c>
      <c r="M25" s="130">
        <v>1983</v>
      </c>
      <c r="N25" s="130">
        <v>1292</v>
      </c>
      <c r="O25" s="130">
        <v>195</v>
      </c>
      <c r="P25" s="130">
        <v>4546</v>
      </c>
    </row>
    <row r="26" spans="1:16" ht="15" customHeight="1">
      <c r="A26" s="95">
        <v>18</v>
      </c>
      <c r="B26" s="94" t="s">
        <v>49</v>
      </c>
      <c r="C26" s="130">
        <v>317</v>
      </c>
      <c r="D26" s="130">
        <v>2</v>
      </c>
      <c r="E26" s="130">
        <v>735</v>
      </c>
      <c r="F26" s="130">
        <v>6398</v>
      </c>
      <c r="G26" s="130">
        <v>1330</v>
      </c>
      <c r="H26" s="130">
        <v>231</v>
      </c>
      <c r="I26" s="130">
        <f t="shared" si="0"/>
        <v>9011</v>
      </c>
      <c r="J26" s="130">
        <v>317</v>
      </c>
      <c r="K26" s="130">
        <v>1</v>
      </c>
      <c r="L26" s="130">
        <v>660</v>
      </c>
      <c r="M26" s="130">
        <v>6386</v>
      </c>
      <c r="N26" s="130">
        <v>1172</v>
      </c>
      <c r="O26" s="130">
        <v>214</v>
      </c>
      <c r="P26" s="130">
        <v>8750</v>
      </c>
    </row>
    <row r="27" spans="1:16" ht="15" customHeight="1">
      <c r="A27" s="95">
        <v>19</v>
      </c>
      <c r="B27" s="94" t="s">
        <v>48</v>
      </c>
      <c r="C27" s="130">
        <v>32</v>
      </c>
      <c r="D27" s="130">
        <v>0</v>
      </c>
      <c r="E27" s="130">
        <v>347</v>
      </c>
      <c r="F27" s="130">
        <v>1202</v>
      </c>
      <c r="G27" s="130">
        <v>919</v>
      </c>
      <c r="H27" s="130">
        <v>104</v>
      </c>
      <c r="I27" s="130">
        <f t="shared" si="0"/>
        <v>2604</v>
      </c>
      <c r="J27" s="130">
        <v>28</v>
      </c>
      <c r="K27" s="130">
        <v>0</v>
      </c>
      <c r="L27" s="130">
        <v>321</v>
      </c>
      <c r="M27" s="130">
        <v>931</v>
      </c>
      <c r="N27" s="130">
        <v>806</v>
      </c>
      <c r="O27" s="130">
        <v>100</v>
      </c>
      <c r="P27" s="130">
        <v>2186</v>
      </c>
    </row>
    <row r="28" spans="1:16" ht="15" customHeight="1">
      <c r="A28" s="95">
        <v>20</v>
      </c>
      <c r="B28" s="94" t="s">
        <v>47</v>
      </c>
      <c r="C28" s="130">
        <v>1416</v>
      </c>
      <c r="D28" s="130">
        <v>44</v>
      </c>
      <c r="E28" s="130">
        <v>2038</v>
      </c>
      <c r="F28" s="130">
        <v>8764</v>
      </c>
      <c r="G28" s="130">
        <v>4342</v>
      </c>
      <c r="H28" s="130">
        <v>527</v>
      </c>
      <c r="I28" s="130">
        <f t="shared" si="0"/>
        <v>17087</v>
      </c>
      <c r="J28" s="130">
        <v>1388</v>
      </c>
      <c r="K28" s="130">
        <v>16</v>
      </c>
      <c r="L28" s="130">
        <v>1804</v>
      </c>
      <c r="M28" s="130">
        <v>8031</v>
      </c>
      <c r="N28" s="130">
        <v>3476</v>
      </c>
      <c r="O28" s="130">
        <v>465</v>
      </c>
      <c r="P28" s="130">
        <v>15180</v>
      </c>
    </row>
    <row r="29" spans="1:16" ht="15" customHeight="1">
      <c r="A29" s="95">
        <v>21</v>
      </c>
      <c r="B29" s="94" t="s">
        <v>46</v>
      </c>
      <c r="C29" s="130">
        <v>10</v>
      </c>
      <c r="D29" s="130">
        <v>9</v>
      </c>
      <c r="E29" s="130">
        <v>1427</v>
      </c>
      <c r="F29" s="130">
        <v>3557</v>
      </c>
      <c r="G29" s="130">
        <v>3132</v>
      </c>
      <c r="H29" s="130">
        <v>409</v>
      </c>
      <c r="I29" s="130">
        <f t="shared" si="0"/>
        <v>8535</v>
      </c>
      <c r="J29" s="130">
        <v>6</v>
      </c>
      <c r="K29" s="130">
        <v>5</v>
      </c>
      <c r="L29" s="130">
        <v>1271</v>
      </c>
      <c r="M29" s="130">
        <v>3557</v>
      </c>
      <c r="N29" s="130">
        <v>2519</v>
      </c>
      <c r="O29" s="130">
        <v>382</v>
      </c>
      <c r="P29" s="130">
        <v>7740</v>
      </c>
    </row>
    <row r="30" spans="1:16" ht="15" customHeight="1">
      <c r="A30" s="95">
        <v>22</v>
      </c>
      <c r="B30" s="94" t="s">
        <v>45</v>
      </c>
      <c r="C30" s="130">
        <v>28</v>
      </c>
      <c r="D30" s="130">
        <v>0</v>
      </c>
      <c r="E30" s="130">
        <v>767</v>
      </c>
      <c r="F30" s="130">
        <v>4132</v>
      </c>
      <c r="G30" s="130">
        <v>2090</v>
      </c>
      <c r="H30" s="130">
        <v>218</v>
      </c>
      <c r="I30" s="130">
        <f t="shared" si="0"/>
        <v>7235</v>
      </c>
      <c r="J30" s="130">
        <v>28</v>
      </c>
      <c r="K30" s="130">
        <v>0</v>
      </c>
      <c r="L30" s="130">
        <v>655</v>
      </c>
      <c r="M30" s="130">
        <v>4132</v>
      </c>
      <c r="N30" s="130">
        <v>1715</v>
      </c>
      <c r="O30" s="130">
        <v>200</v>
      </c>
      <c r="P30" s="130">
        <v>6730</v>
      </c>
    </row>
    <row r="31" spans="1:16" ht="15" customHeight="1">
      <c r="A31" s="95">
        <v>23</v>
      </c>
      <c r="B31" s="94" t="s">
        <v>44</v>
      </c>
      <c r="C31" s="130">
        <v>56</v>
      </c>
      <c r="D31" s="130">
        <v>8</v>
      </c>
      <c r="E31" s="130">
        <v>874</v>
      </c>
      <c r="F31" s="130">
        <v>2189</v>
      </c>
      <c r="G31" s="130">
        <v>1744</v>
      </c>
      <c r="H31" s="130">
        <v>225</v>
      </c>
      <c r="I31" s="130">
        <f t="shared" si="0"/>
        <v>5088</v>
      </c>
      <c r="J31" s="130">
        <v>56</v>
      </c>
      <c r="K31" s="130">
        <v>3</v>
      </c>
      <c r="L31" s="130">
        <v>771</v>
      </c>
      <c r="M31" s="130">
        <v>2066</v>
      </c>
      <c r="N31" s="130">
        <v>1384</v>
      </c>
      <c r="O31" s="130">
        <v>212</v>
      </c>
      <c r="P31" s="130">
        <v>4492</v>
      </c>
    </row>
    <row r="32" spans="1:16" ht="15" customHeight="1">
      <c r="A32" s="95">
        <v>24</v>
      </c>
      <c r="B32" s="94" t="s">
        <v>43</v>
      </c>
      <c r="C32" s="130">
        <v>591</v>
      </c>
      <c r="D32" s="130">
        <v>0</v>
      </c>
      <c r="E32" s="130">
        <v>559</v>
      </c>
      <c r="F32" s="130">
        <v>670</v>
      </c>
      <c r="G32" s="130">
        <v>1234</v>
      </c>
      <c r="H32" s="130">
        <v>100</v>
      </c>
      <c r="I32" s="130">
        <f t="shared" si="0"/>
        <v>3154</v>
      </c>
      <c r="J32" s="130">
        <v>591</v>
      </c>
      <c r="K32" s="130">
        <v>0</v>
      </c>
      <c r="L32" s="130">
        <v>493</v>
      </c>
      <c r="M32" s="130">
        <v>667</v>
      </c>
      <c r="N32" s="130">
        <v>1125</v>
      </c>
      <c r="O32" s="130">
        <v>92</v>
      </c>
      <c r="P32" s="130">
        <v>2968</v>
      </c>
    </row>
    <row r="33" spans="1:16" ht="15" customHeight="1">
      <c r="A33" s="95">
        <v>25</v>
      </c>
      <c r="B33" s="94" t="s">
        <v>42</v>
      </c>
      <c r="C33" s="130">
        <v>478</v>
      </c>
      <c r="D33" s="130">
        <v>3</v>
      </c>
      <c r="E33" s="130">
        <v>704</v>
      </c>
      <c r="F33" s="130">
        <v>12184</v>
      </c>
      <c r="G33" s="130">
        <v>2075</v>
      </c>
      <c r="H33" s="130">
        <v>215</v>
      </c>
      <c r="I33" s="130">
        <f t="shared" si="0"/>
        <v>15656</v>
      </c>
      <c r="J33" s="130">
        <v>478</v>
      </c>
      <c r="K33" s="130">
        <v>2</v>
      </c>
      <c r="L33" s="130">
        <v>619</v>
      </c>
      <c r="M33" s="130">
        <v>8130</v>
      </c>
      <c r="N33" s="130">
        <v>1821</v>
      </c>
      <c r="O33" s="130">
        <v>202</v>
      </c>
      <c r="P33" s="130">
        <v>11252</v>
      </c>
    </row>
    <row r="34" spans="1:16" ht="15" customHeight="1">
      <c r="A34" s="95">
        <v>26</v>
      </c>
      <c r="B34" s="94" t="s">
        <v>41</v>
      </c>
      <c r="C34" s="130">
        <v>310</v>
      </c>
      <c r="D34" s="130">
        <v>20</v>
      </c>
      <c r="E34" s="130">
        <v>2862</v>
      </c>
      <c r="F34" s="130">
        <v>14965</v>
      </c>
      <c r="G34" s="130">
        <v>11486</v>
      </c>
      <c r="H34" s="130">
        <v>1003</v>
      </c>
      <c r="I34" s="130">
        <f t="shared" si="0"/>
        <v>30626</v>
      </c>
      <c r="J34" s="130">
        <v>306</v>
      </c>
      <c r="K34" s="130">
        <v>11</v>
      </c>
      <c r="L34" s="130">
        <v>2380</v>
      </c>
      <c r="M34" s="130">
        <v>13501</v>
      </c>
      <c r="N34" s="130">
        <v>7603</v>
      </c>
      <c r="O34" s="130">
        <v>893</v>
      </c>
      <c r="P34" s="130">
        <v>24694</v>
      </c>
    </row>
    <row r="35" spans="1:16" ht="15" customHeight="1">
      <c r="A35" s="95">
        <v>27</v>
      </c>
      <c r="B35" s="94" t="s">
        <v>40</v>
      </c>
      <c r="C35" s="130">
        <v>18</v>
      </c>
      <c r="D35" s="130">
        <v>8</v>
      </c>
      <c r="E35" s="130">
        <v>480</v>
      </c>
      <c r="F35" s="130">
        <v>303</v>
      </c>
      <c r="G35" s="130">
        <v>956</v>
      </c>
      <c r="H35" s="130">
        <v>153</v>
      </c>
      <c r="I35" s="130">
        <f t="shared" si="0"/>
        <v>1910</v>
      </c>
      <c r="J35" s="130">
        <v>17</v>
      </c>
      <c r="K35" s="130">
        <v>2</v>
      </c>
      <c r="L35" s="130">
        <v>390</v>
      </c>
      <c r="M35" s="130">
        <v>300</v>
      </c>
      <c r="N35" s="130">
        <v>829</v>
      </c>
      <c r="O35" s="130">
        <v>142</v>
      </c>
      <c r="P35" s="130">
        <v>1680</v>
      </c>
    </row>
    <row r="36" spans="1:16" ht="15" customHeight="1">
      <c r="A36" s="91"/>
      <c r="B36" s="90" t="s">
        <v>13</v>
      </c>
      <c r="C36" s="451">
        <v>12950</v>
      </c>
      <c r="D36" s="451">
        <v>223</v>
      </c>
      <c r="E36" s="451">
        <v>32877</v>
      </c>
      <c r="F36" s="451">
        <v>192074</v>
      </c>
      <c r="G36" s="451">
        <v>92346</v>
      </c>
      <c r="H36" s="451">
        <v>10053</v>
      </c>
      <c r="I36" s="451">
        <f t="shared" si="0"/>
        <v>340300</v>
      </c>
      <c r="J36" s="451">
        <v>12812</v>
      </c>
      <c r="K36" s="451">
        <v>104</v>
      </c>
      <c r="L36" s="451">
        <v>27892</v>
      </c>
      <c r="M36" s="451">
        <v>141220</v>
      </c>
      <c r="N36" s="451">
        <v>72022</v>
      </c>
      <c r="O36" s="451">
        <v>9281</v>
      </c>
      <c r="P36" s="451">
        <v>263331</v>
      </c>
    </row>
    <row r="37" spans="10:11" ht="12.75">
      <c r="J37" s="85"/>
      <c r="K37" s="85"/>
    </row>
    <row r="38" spans="2:11" ht="12.75">
      <c r="B38" s="83" t="s">
        <v>115</v>
      </c>
      <c r="E38" s="86"/>
      <c r="F38" s="86"/>
      <c r="J38" s="86"/>
      <c r="K38" s="86"/>
    </row>
    <row r="39" spans="10:11" ht="12.75">
      <c r="J39" s="85"/>
      <c r="K39" s="85"/>
    </row>
    <row r="40" spans="10:11" ht="12.75">
      <c r="J40" s="85"/>
      <c r="K40" s="85"/>
    </row>
    <row r="41" spans="10:11" ht="12.75">
      <c r="J41" s="85"/>
      <c r="K41" s="85"/>
    </row>
    <row r="42" spans="10:11" ht="12.75">
      <c r="J42" s="85"/>
      <c r="K42" s="85"/>
    </row>
    <row r="43" spans="10:11" ht="12.75">
      <c r="J43" s="85"/>
      <c r="K43" s="85"/>
    </row>
    <row r="44" spans="10:11" ht="12.75">
      <c r="J44" s="85"/>
      <c r="K44" s="85"/>
    </row>
    <row r="45" spans="10:11" ht="12.75">
      <c r="J45" s="85"/>
      <c r="K45" s="85"/>
    </row>
    <row r="46" spans="10:11" ht="12.75">
      <c r="J46" s="85"/>
      <c r="K46" s="85"/>
    </row>
    <row r="47" spans="10:11" ht="12.75">
      <c r="J47" s="85"/>
      <c r="K47" s="85"/>
    </row>
    <row r="48" spans="10:11" ht="12.75">
      <c r="J48" s="85"/>
      <c r="K48" s="85"/>
    </row>
    <row r="49" spans="10:11" ht="12.75">
      <c r="J49" s="85"/>
      <c r="K49" s="85"/>
    </row>
    <row r="50" spans="10:11" ht="12.75">
      <c r="J50" s="85"/>
      <c r="K50" s="85"/>
    </row>
    <row r="51" spans="10:11" ht="12.75">
      <c r="J51" s="85"/>
      <c r="K51" s="85"/>
    </row>
    <row r="52" spans="10:11" ht="12.75">
      <c r="J52" s="85"/>
      <c r="K52" s="85"/>
    </row>
    <row r="53" spans="10:11" ht="12.75">
      <c r="J53" s="85"/>
      <c r="K53" s="85"/>
    </row>
    <row r="54" spans="10:11" ht="12.75">
      <c r="J54" s="85"/>
      <c r="K54" s="85"/>
    </row>
    <row r="55" spans="10:11" ht="12.75">
      <c r="J55" s="85"/>
      <c r="K55" s="85"/>
    </row>
    <row r="56" spans="10:11" ht="12.75">
      <c r="J56" s="85"/>
      <c r="K56" s="85"/>
    </row>
    <row r="57" spans="10:11" ht="12.75">
      <c r="J57" s="85"/>
      <c r="K57" s="85"/>
    </row>
    <row r="58" spans="10:11" ht="12.75">
      <c r="J58" s="85"/>
      <c r="K58" s="85"/>
    </row>
    <row r="59" spans="10:11" ht="12.75">
      <c r="J59" s="85"/>
      <c r="K59" s="85"/>
    </row>
    <row r="60" spans="10:11" ht="12.75">
      <c r="J60" s="85"/>
      <c r="K60" s="85"/>
    </row>
    <row r="61" spans="10:11" ht="12.75">
      <c r="J61" s="85"/>
      <c r="K61" s="85"/>
    </row>
    <row r="62" spans="10:11" ht="12.75">
      <c r="J62" s="85"/>
      <c r="K62" s="85"/>
    </row>
    <row r="63" spans="10:11" ht="12.75">
      <c r="J63" s="85"/>
      <c r="K63" s="85"/>
    </row>
    <row r="64" spans="10:11" ht="12.75">
      <c r="J64" s="85"/>
      <c r="K64" s="85"/>
    </row>
  </sheetData>
  <sheetProtection/>
  <mergeCells count="20">
    <mergeCell ref="N6:N7"/>
    <mergeCell ref="O6:O7"/>
    <mergeCell ref="A2:B2"/>
    <mergeCell ref="C2:P2"/>
    <mergeCell ref="A4:A7"/>
    <mergeCell ref="B4:B7"/>
    <mergeCell ref="C4:I4"/>
    <mergeCell ref="J4:P4"/>
    <mergeCell ref="C5:D6"/>
    <mergeCell ref="E5:H5"/>
    <mergeCell ref="I5:I7"/>
    <mergeCell ref="J5:K6"/>
    <mergeCell ref="L5:O5"/>
    <mergeCell ref="P5:P7"/>
    <mergeCell ref="E6:E7"/>
    <mergeCell ref="F6:F7"/>
    <mergeCell ref="G6:G7"/>
    <mergeCell ref="H6:H7"/>
    <mergeCell ref="L6:L7"/>
    <mergeCell ref="M6:M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3.875" style="133" customWidth="1"/>
    <col min="2" max="2" width="32.00390625" style="133" customWidth="1"/>
    <col min="3" max="6" width="14.625" style="133" customWidth="1"/>
    <col min="7" max="7" width="12.25390625" style="133" customWidth="1"/>
    <col min="8" max="8" width="11.25390625" style="133" customWidth="1"/>
    <col min="9" max="16384" width="9.125" style="133" customWidth="1"/>
  </cols>
  <sheetData>
    <row r="1" ht="12.75" customHeight="1">
      <c r="H1" s="146" t="s">
        <v>179</v>
      </c>
    </row>
    <row r="2" spans="1:8" ht="33" customHeight="1">
      <c r="A2" s="546" t="s">
        <v>178</v>
      </c>
      <c r="B2" s="546"/>
      <c r="C2" s="546"/>
      <c r="D2" s="546"/>
      <c r="E2" s="546"/>
      <c r="F2" s="546"/>
      <c r="G2" s="546"/>
      <c r="H2" s="546"/>
    </row>
    <row r="3" ht="9.75" customHeight="1"/>
    <row r="4" spans="1:8" ht="38.25" customHeight="1">
      <c r="A4" s="547" t="s">
        <v>2</v>
      </c>
      <c r="B4" s="548" t="s">
        <v>78</v>
      </c>
      <c r="C4" s="549" t="s">
        <v>161</v>
      </c>
      <c r="D4" s="549"/>
      <c r="E4" s="549"/>
      <c r="F4" s="549"/>
      <c r="G4" s="550" t="s">
        <v>160</v>
      </c>
      <c r="H4" s="550"/>
    </row>
    <row r="5" spans="1:8" ht="38.25" customHeight="1">
      <c r="A5" s="547"/>
      <c r="B5" s="548"/>
      <c r="C5" s="551" t="s">
        <v>117</v>
      </c>
      <c r="D5" s="551"/>
      <c r="E5" s="551" t="s">
        <v>177</v>
      </c>
      <c r="F5" s="551"/>
      <c r="G5" s="551" t="s">
        <v>117</v>
      </c>
      <c r="H5" s="551" t="s">
        <v>177</v>
      </c>
    </row>
    <row r="6" spans="1:8" ht="39" customHeight="1">
      <c r="A6" s="547"/>
      <c r="B6" s="548"/>
      <c r="C6" s="145" t="s">
        <v>13</v>
      </c>
      <c r="D6" s="145" t="s">
        <v>15</v>
      </c>
      <c r="E6" s="145" t="s">
        <v>13</v>
      </c>
      <c r="F6" s="145" t="s">
        <v>15</v>
      </c>
      <c r="G6" s="551"/>
      <c r="H6" s="551"/>
    </row>
    <row r="7" spans="1:8" ht="12.75" customHeight="1">
      <c r="A7" s="144" t="s">
        <v>8</v>
      </c>
      <c r="B7" s="144" t="s">
        <v>9</v>
      </c>
      <c r="C7" s="144">
        <v>1</v>
      </c>
      <c r="D7" s="144">
        <v>2</v>
      </c>
      <c r="E7" s="144">
        <v>3</v>
      </c>
      <c r="F7" s="144">
        <v>4</v>
      </c>
      <c r="G7" s="144">
        <v>5</v>
      </c>
      <c r="H7" s="144">
        <v>6</v>
      </c>
    </row>
    <row r="8" spans="1:8" ht="12" customHeight="1">
      <c r="A8" s="142">
        <v>1</v>
      </c>
      <c r="B8" s="141" t="s">
        <v>66</v>
      </c>
      <c r="C8" s="140">
        <v>12079</v>
      </c>
      <c r="D8" s="140">
        <v>10928</v>
      </c>
      <c r="E8" s="140">
        <v>7647</v>
      </c>
      <c r="F8" s="140">
        <v>6789</v>
      </c>
      <c r="G8" s="140">
        <v>0</v>
      </c>
      <c r="H8" s="140">
        <v>0</v>
      </c>
    </row>
    <row r="9" spans="1:8" ht="12" customHeight="1">
      <c r="A9" s="142">
        <v>2</v>
      </c>
      <c r="B9" s="141" t="s">
        <v>65</v>
      </c>
      <c r="C9" s="140">
        <v>4006</v>
      </c>
      <c r="D9" s="140">
        <v>3355</v>
      </c>
      <c r="E9" s="140">
        <v>2883</v>
      </c>
      <c r="F9" s="140">
        <v>2440</v>
      </c>
      <c r="G9" s="140">
        <v>10495</v>
      </c>
      <c r="H9" s="140">
        <v>7770</v>
      </c>
    </row>
    <row r="10" spans="1:8" ht="12" customHeight="1">
      <c r="A10" s="142">
        <v>3</v>
      </c>
      <c r="B10" s="141" t="s">
        <v>64</v>
      </c>
      <c r="C10" s="140">
        <v>2184</v>
      </c>
      <c r="D10" s="140">
        <v>1783</v>
      </c>
      <c r="E10" s="140">
        <v>1824</v>
      </c>
      <c r="F10" s="140">
        <v>1459</v>
      </c>
      <c r="G10" s="140">
        <v>0</v>
      </c>
      <c r="H10" s="140">
        <v>0</v>
      </c>
    </row>
    <row r="11" spans="1:8" ht="12" customHeight="1">
      <c r="A11" s="142">
        <v>4</v>
      </c>
      <c r="B11" s="141" t="s">
        <v>63</v>
      </c>
      <c r="C11" s="140">
        <v>12791</v>
      </c>
      <c r="D11" s="140">
        <v>10610</v>
      </c>
      <c r="E11" s="140">
        <v>8997</v>
      </c>
      <c r="F11" s="140">
        <v>7685</v>
      </c>
      <c r="G11" s="140">
        <v>91009</v>
      </c>
      <c r="H11" s="140">
        <v>27245</v>
      </c>
    </row>
    <row r="12" spans="1:10" ht="12" customHeight="1">
      <c r="A12" s="142">
        <v>5</v>
      </c>
      <c r="B12" s="141" t="s">
        <v>62</v>
      </c>
      <c r="C12" s="140">
        <v>14048</v>
      </c>
      <c r="D12" s="140">
        <v>11868</v>
      </c>
      <c r="E12" s="140">
        <v>11346</v>
      </c>
      <c r="F12" s="140">
        <v>9589</v>
      </c>
      <c r="G12" s="140">
        <v>62753</v>
      </c>
      <c r="H12" s="140">
        <v>50901</v>
      </c>
      <c r="J12" s="143"/>
    </row>
    <row r="13" spans="1:8" ht="12" customHeight="1">
      <c r="A13" s="142">
        <v>6</v>
      </c>
      <c r="B13" s="141" t="s">
        <v>61</v>
      </c>
      <c r="C13" s="140">
        <v>8547</v>
      </c>
      <c r="D13" s="140">
        <v>7193</v>
      </c>
      <c r="E13" s="140">
        <v>6401</v>
      </c>
      <c r="F13" s="140">
        <v>5284</v>
      </c>
      <c r="G13" s="140">
        <v>14363</v>
      </c>
      <c r="H13" s="140">
        <v>8291</v>
      </c>
    </row>
    <row r="14" spans="1:8" ht="12" customHeight="1">
      <c r="A14" s="142">
        <v>7</v>
      </c>
      <c r="B14" s="141" t="s">
        <v>60</v>
      </c>
      <c r="C14" s="140">
        <v>3874</v>
      </c>
      <c r="D14" s="140">
        <v>3420</v>
      </c>
      <c r="E14" s="140">
        <v>2807</v>
      </c>
      <c r="F14" s="140">
        <v>2385</v>
      </c>
      <c r="G14" s="140">
        <v>0</v>
      </c>
      <c r="H14" s="140">
        <v>0</v>
      </c>
    </row>
    <row r="15" spans="1:8" ht="12" customHeight="1">
      <c r="A15" s="142">
        <v>8</v>
      </c>
      <c r="B15" s="141" t="s">
        <v>59</v>
      </c>
      <c r="C15" s="140">
        <v>6776</v>
      </c>
      <c r="D15" s="140">
        <v>5828</v>
      </c>
      <c r="E15" s="140">
        <v>4933</v>
      </c>
      <c r="F15" s="140">
        <v>4167</v>
      </c>
      <c r="G15" s="140">
        <v>0</v>
      </c>
      <c r="H15" s="140">
        <v>0</v>
      </c>
    </row>
    <row r="16" spans="1:8" ht="12" customHeight="1">
      <c r="A16" s="142">
        <v>9</v>
      </c>
      <c r="B16" s="141" t="s">
        <v>58</v>
      </c>
      <c r="C16" s="140">
        <v>2674</v>
      </c>
      <c r="D16" s="140">
        <v>2334</v>
      </c>
      <c r="E16" s="140">
        <v>2061</v>
      </c>
      <c r="F16" s="140">
        <v>1783</v>
      </c>
      <c r="G16" s="140">
        <v>0</v>
      </c>
      <c r="H16" s="140">
        <v>0</v>
      </c>
    </row>
    <row r="17" spans="1:8" ht="12" customHeight="1">
      <c r="A17" s="142">
        <v>10</v>
      </c>
      <c r="B17" s="141" t="s">
        <v>57</v>
      </c>
      <c r="C17" s="140">
        <v>4671</v>
      </c>
      <c r="D17" s="140">
        <v>4148</v>
      </c>
      <c r="E17" s="140">
        <v>3371</v>
      </c>
      <c r="F17" s="140">
        <v>2923</v>
      </c>
      <c r="G17" s="140">
        <v>76513</v>
      </c>
      <c r="H17" s="140">
        <v>45685</v>
      </c>
    </row>
    <row r="18" spans="1:8" ht="12" customHeight="1">
      <c r="A18" s="142">
        <v>11</v>
      </c>
      <c r="B18" s="141" t="s">
        <v>56</v>
      </c>
      <c r="C18" s="140">
        <v>3349</v>
      </c>
      <c r="D18" s="140">
        <v>3054</v>
      </c>
      <c r="E18" s="140">
        <v>2433</v>
      </c>
      <c r="F18" s="140">
        <v>2154</v>
      </c>
      <c r="G18" s="140">
        <v>0</v>
      </c>
      <c r="H18" s="140">
        <v>0</v>
      </c>
    </row>
    <row r="19" spans="1:8" ht="12" customHeight="1">
      <c r="A19" s="142">
        <v>12</v>
      </c>
      <c r="B19" s="141" t="s">
        <v>55</v>
      </c>
      <c r="C19" s="140">
        <v>7244</v>
      </c>
      <c r="D19" s="140">
        <v>5978</v>
      </c>
      <c r="E19" s="140">
        <v>5938</v>
      </c>
      <c r="F19" s="140">
        <v>4875</v>
      </c>
      <c r="G19" s="140">
        <v>0</v>
      </c>
      <c r="H19" s="140">
        <v>0</v>
      </c>
    </row>
    <row r="20" spans="1:8" ht="12" customHeight="1">
      <c r="A20" s="142">
        <v>13</v>
      </c>
      <c r="B20" s="141" t="s">
        <v>54</v>
      </c>
      <c r="C20" s="140">
        <v>10126</v>
      </c>
      <c r="D20" s="140">
        <v>8847</v>
      </c>
      <c r="E20" s="140">
        <v>6833</v>
      </c>
      <c r="F20" s="140">
        <v>5664</v>
      </c>
      <c r="G20" s="140">
        <v>119230</v>
      </c>
      <c r="H20" s="140">
        <v>43290</v>
      </c>
    </row>
    <row r="21" spans="1:8" ht="12" customHeight="1">
      <c r="A21" s="142">
        <v>14</v>
      </c>
      <c r="B21" s="141" t="s">
        <v>53</v>
      </c>
      <c r="C21" s="140">
        <v>6515</v>
      </c>
      <c r="D21" s="140">
        <v>5567</v>
      </c>
      <c r="E21" s="140">
        <v>4443</v>
      </c>
      <c r="F21" s="140">
        <v>3538</v>
      </c>
      <c r="G21" s="140">
        <v>0</v>
      </c>
      <c r="H21" s="140">
        <v>0</v>
      </c>
    </row>
    <row r="22" spans="1:8" ht="12" customHeight="1">
      <c r="A22" s="142">
        <v>15</v>
      </c>
      <c r="B22" s="141" t="s">
        <v>52</v>
      </c>
      <c r="C22" s="140">
        <v>8400</v>
      </c>
      <c r="D22" s="140">
        <v>7214</v>
      </c>
      <c r="E22" s="140">
        <v>5338</v>
      </c>
      <c r="F22" s="140">
        <v>4322</v>
      </c>
      <c r="G22" s="140">
        <v>51228</v>
      </c>
      <c r="H22" s="140">
        <v>19413</v>
      </c>
    </row>
    <row r="23" spans="1:8" ht="12" customHeight="1">
      <c r="A23" s="142">
        <v>16</v>
      </c>
      <c r="B23" s="141" t="s">
        <v>51</v>
      </c>
      <c r="C23" s="140">
        <v>6657</v>
      </c>
      <c r="D23" s="140">
        <v>5729</v>
      </c>
      <c r="E23" s="140">
        <v>5700</v>
      </c>
      <c r="F23" s="140">
        <v>4890</v>
      </c>
      <c r="G23" s="140">
        <v>0</v>
      </c>
      <c r="H23" s="140">
        <v>0</v>
      </c>
    </row>
    <row r="24" spans="1:8" ht="12" customHeight="1">
      <c r="A24" s="142">
        <v>17</v>
      </c>
      <c r="B24" s="141" t="s">
        <v>50</v>
      </c>
      <c r="C24" s="140">
        <v>4220</v>
      </c>
      <c r="D24" s="140">
        <v>3604</v>
      </c>
      <c r="E24" s="140">
        <v>2970</v>
      </c>
      <c r="F24" s="140">
        <v>2462</v>
      </c>
      <c r="G24" s="140">
        <v>0</v>
      </c>
      <c r="H24" s="140">
        <v>0</v>
      </c>
    </row>
    <row r="25" spans="1:8" ht="12" customHeight="1">
      <c r="A25" s="142">
        <v>18</v>
      </c>
      <c r="B25" s="141" t="s">
        <v>49</v>
      </c>
      <c r="C25" s="140">
        <v>5441</v>
      </c>
      <c r="D25" s="140">
        <v>5132</v>
      </c>
      <c r="E25" s="140">
        <v>3931</v>
      </c>
      <c r="F25" s="140">
        <v>3736</v>
      </c>
      <c r="G25" s="140">
        <v>0</v>
      </c>
      <c r="H25" s="140">
        <v>0</v>
      </c>
    </row>
    <row r="26" spans="1:8" ht="12" customHeight="1">
      <c r="A26" s="142">
        <v>19</v>
      </c>
      <c r="B26" s="141" t="s">
        <v>48</v>
      </c>
      <c r="C26" s="140">
        <v>2206</v>
      </c>
      <c r="D26" s="140">
        <v>2039</v>
      </c>
      <c r="E26" s="140">
        <v>1775</v>
      </c>
      <c r="F26" s="140">
        <v>1618</v>
      </c>
      <c r="G26" s="140">
        <v>0</v>
      </c>
      <c r="H26" s="140">
        <v>0</v>
      </c>
    </row>
    <row r="27" spans="1:8" ht="12" customHeight="1">
      <c r="A27" s="142">
        <v>20</v>
      </c>
      <c r="B27" s="141" t="s">
        <v>47</v>
      </c>
      <c r="C27" s="140">
        <v>11258</v>
      </c>
      <c r="D27" s="140">
        <v>9519</v>
      </c>
      <c r="E27" s="140">
        <v>8468</v>
      </c>
      <c r="F27" s="140">
        <v>6866</v>
      </c>
      <c r="G27" s="140">
        <v>45275</v>
      </c>
      <c r="H27" s="140">
        <v>38067</v>
      </c>
    </row>
    <row r="28" spans="1:8" ht="12" customHeight="1">
      <c r="A28" s="142">
        <v>21</v>
      </c>
      <c r="B28" s="141" t="s">
        <v>46</v>
      </c>
      <c r="C28" s="140">
        <v>6180</v>
      </c>
      <c r="D28" s="140">
        <v>5501</v>
      </c>
      <c r="E28" s="140">
        <v>4399</v>
      </c>
      <c r="F28" s="140">
        <v>3811</v>
      </c>
      <c r="G28" s="140">
        <v>0</v>
      </c>
      <c r="H28" s="140">
        <v>0</v>
      </c>
    </row>
    <row r="29" spans="1:8" ht="12" customHeight="1">
      <c r="A29" s="142">
        <v>22</v>
      </c>
      <c r="B29" s="141" t="s">
        <v>45</v>
      </c>
      <c r="C29" s="140">
        <v>8895</v>
      </c>
      <c r="D29" s="140">
        <v>7846</v>
      </c>
      <c r="E29" s="140">
        <v>7780</v>
      </c>
      <c r="F29" s="140">
        <v>6779</v>
      </c>
      <c r="G29" s="140">
        <v>0</v>
      </c>
      <c r="H29" s="140">
        <v>0</v>
      </c>
    </row>
    <row r="30" spans="1:8" ht="12" customHeight="1">
      <c r="A30" s="142">
        <v>23</v>
      </c>
      <c r="B30" s="141" t="s">
        <v>44</v>
      </c>
      <c r="C30" s="140">
        <v>6253</v>
      </c>
      <c r="D30" s="140">
        <v>5729</v>
      </c>
      <c r="E30" s="140">
        <v>5361</v>
      </c>
      <c r="F30" s="140">
        <v>4918</v>
      </c>
      <c r="G30" s="140">
        <v>0</v>
      </c>
      <c r="H30" s="140">
        <v>0</v>
      </c>
    </row>
    <row r="31" spans="1:8" ht="12" customHeight="1">
      <c r="A31" s="142">
        <v>24</v>
      </c>
      <c r="B31" s="141" t="s">
        <v>43</v>
      </c>
      <c r="C31" s="140">
        <v>2072</v>
      </c>
      <c r="D31" s="140">
        <v>1887</v>
      </c>
      <c r="E31" s="140">
        <v>1419</v>
      </c>
      <c r="F31" s="140">
        <v>1235</v>
      </c>
      <c r="G31" s="140">
        <v>0</v>
      </c>
      <c r="H31" s="140">
        <v>0</v>
      </c>
    </row>
    <row r="32" spans="1:8" ht="12" customHeight="1">
      <c r="A32" s="142">
        <v>25</v>
      </c>
      <c r="B32" s="141" t="s">
        <v>42</v>
      </c>
      <c r="C32" s="140">
        <v>3802</v>
      </c>
      <c r="D32" s="140">
        <v>3235</v>
      </c>
      <c r="E32" s="140">
        <v>3395</v>
      </c>
      <c r="F32" s="140">
        <v>2864</v>
      </c>
      <c r="G32" s="140">
        <v>0</v>
      </c>
      <c r="H32" s="140">
        <v>0</v>
      </c>
    </row>
    <row r="33" spans="1:8" ht="12" customHeight="1">
      <c r="A33" s="142">
        <v>26</v>
      </c>
      <c r="B33" s="141" t="s">
        <v>41</v>
      </c>
      <c r="C33" s="140">
        <v>14060</v>
      </c>
      <c r="D33" s="140">
        <v>11522</v>
      </c>
      <c r="E33" s="140">
        <v>8896</v>
      </c>
      <c r="F33" s="140">
        <v>6872</v>
      </c>
      <c r="G33" s="140">
        <v>0</v>
      </c>
      <c r="H33" s="140">
        <v>0</v>
      </c>
    </row>
    <row r="34" spans="1:8" ht="12" customHeight="1">
      <c r="A34" s="142">
        <v>27</v>
      </c>
      <c r="B34" s="141" t="s">
        <v>40</v>
      </c>
      <c r="C34" s="140">
        <v>2465</v>
      </c>
      <c r="D34" s="140">
        <v>2068</v>
      </c>
      <c r="E34" s="140">
        <v>1889</v>
      </c>
      <c r="F34" s="140">
        <v>1570</v>
      </c>
      <c r="G34" s="140">
        <v>17070</v>
      </c>
      <c r="H34" s="140">
        <v>13919</v>
      </c>
    </row>
    <row r="35" spans="1:8" ht="15.75" customHeight="1">
      <c r="A35" s="139"/>
      <c r="B35" s="138" t="s">
        <v>13</v>
      </c>
      <c r="C35" s="137">
        <v>180793</v>
      </c>
      <c r="D35" s="137">
        <v>155938</v>
      </c>
      <c r="E35" s="137">
        <v>133238</v>
      </c>
      <c r="F35" s="137">
        <v>112678</v>
      </c>
      <c r="G35" s="137">
        <v>487936</v>
      </c>
      <c r="H35" s="137">
        <v>254581</v>
      </c>
    </row>
    <row r="36" spans="4:8" ht="12.75">
      <c r="D36" s="136"/>
      <c r="G36" s="134"/>
      <c r="H36" s="134"/>
    </row>
    <row r="37" spans="2:8" ht="12.75">
      <c r="B37" s="133" t="s">
        <v>115</v>
      </c>
      <c r="G37" s="134"/>
      <c r="H37" s="134"/>
    </row>
    <row r="38" spans="7:8" ht="12.75">
      <c r="G38" s="134"/>
      <c r="H38" s="134"/>
    </row>
    <row r="39" spans="3:8" ht="12.75">
      <c r="C39" s="135"/>
      <c r="G39" s="134"/>
      <c r="H39" s="134"/>
    </row>
    <row r="40" spans="7:8" ht="12.75">
      <c r="G40" s="134"/>
      <c r="H40" s="134"/>
    </row>
    <row r="41" spans="7:8" ht="12.75">
      <c r="G41" s="134"/>
      <c r="H41" s="134"/>
    </row>
    <row r="42" spans="7:8" ht="12.75">
      <c r="G42" s="134"/>
      <c r="H42" s="134"/>
    </row>
    <row r="43" spans="7:8" ht="12.75">
      <c r="G43" s="134"/>
      <c r="H43" s="134"/>
    </row>
    <row r="44" spans="7:8" ht="12.75">
      <c r="G44" s="134"/>
      <c r="H44" s="134"/>
    </row>
    <row r="45" spans="7:8" ht="12.75">
      <c r="G45" s="134"/>
      <c r="H45" s="134"/>
    </row>
    <row r="46" spans="7:8" ht="12.75">
      <c r="G46" s="134"/>
      <c r="H46" s="134"/>
    </row>
    <row r="47" spans="7:8" ht="12.75">
      <c r="G47" s="134"/>
      <c r="H47" s="134"/>
    </row>
    <row r="48" spans="7:8" ht="12.75">
      <c r="G48" s="134"/>
      <c r="H48" s="134"/>
    </row>
    <row r="49" spans="7:8" ht="12.75">
      <c r="G49" s="134"/>
      <c r="H49" s="134"/>
    </row>
    <row r="50" spans="7:8" ht="12.75">
      <c r="G50" s="134"/>
      <c r="H50" s="134"/>
    </row>
    <row r="51" spans="7:8" ht="12.75">
      <c r="G51" s="134"/>
      <c r="H51" s="134"/>
    </row>
    <row r="52" spans="7:8" ht="12.75">
      <c r="G52" s="134"/>
      <c r="H52" s="134"/>
    </row>
    <row r="53" spans="7:8" ht="12.75">
      <c r="G53" s="134"/>
      <c r="H53" s="134"/>
    </row>
    <row r="54" spans="7:8" ht="12.75">
      <c r="G54" s="134"/>
      <c r="H54" s="134"/>
    </row>
    <row r="55" spans="7:8" ht="12.75">
      <c r="G55" s="134"/>
      <c r="H55" s="134"/>
    </row>
    <row r="56" spans="7:8" ht="12.75">
      <c r="G56" s="134"/>
      <c r="H56" s="134"/>
    </row>
    <row r="57" spans="7:8" ht="12.75">
      <c r="G57" s="134"/>
      <c r="H57" s="134"/>
    </row>
    <row r="58" spans="7:8" ht="12.75">
      <c r="G58" s="134"/>
      <c r="H58" s="134"/>
    </row>
    <row r="59" spans="7:8" ht="12.75">
      <c r="G59" s="134"/>
      <c r="H59" s="134"/>
    </row>
    <row r="60" spans="7:8" ht="12.75">
      <c r="G60" s="134"/>
      <c r="H60" s="134"/>
    </row>
    <row r="61" spans="7:8" ht="12.75">
      <c r="G61" s="134"/>
      <c r="H61" s="134"/>
    </row>
    <row r="62" spans="7:8" ht="12.75">
      <c r="G62" s="134"/>
      <c r="H62" s="134"/>
    </row>
    <row r="63" spans="7:8" ht="12.75">
      <c r="G63" s="134"/>
      <c r="H63" s="134"/>
    </row>
  </sheetData>
  <sheetProtection/>
  <mergeCells count="9">
    <mergeCell ref="A2:H2"/>
    <mergeCell ref="A4:A6"/>
    <mergeCell ref="B4:B6"/>
    <mergeCell ref="C4:F4"/>
    <mergeCell ref="G4:H4"/>
    <mergeCell ref="C5:D5"/>
    <mergeCell ref="E5:F5"/>
    <mergeCell ref="G5:G6"/>
    <mergeCell ref="H5:H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.875" style="83" customWidth="1"/>
    <col min="2" max="2" width="32.00390625" style="83" customWidth="1"/>
    <col min="3" max="5" width="14.625" style="83" customWidth="1"/>
    <col min="6" max="6" width="13.125" style="83" customWidth="1"/>
    <col min="7" max="7" width="14.00390625" style="83" customWidth="1"/>
    <col min="8" max="8" width="10.375" style="83" customWidth="1"/>
    <col min="9" max="16384" width="9.125" style="83" customWidth="1"/>
  </cols>
  <sheetData>
    <row r="1" ht="12.75" customHeight="1">
      <c r="H1" s="100" t="s">
        <v>185</v>
      </c>
    </row>
    <row r="2" spans="1:8" ht="30" customHeight="1">
      <c r="A2" s="552" t="s">
        <v>184</v>
      </c>
      <c r="B2" s="552"/>
      <c r="C2" s="552"/>
      <c r="D2" s="552"/>
      <c r="E2" s="552"/>
      <c r="F2" s="552"/>
      <c r="G2" s="552"/>
      <c r="H2" s="552"/>
    </row>
    <row r="3" ht="9.75" customHeight="1"/>
    <row r="4" spans="1:8" ht="34.5" customHeight="1">
      <c r="A4" s="540" t="s">
        <v>2</v>
      </c>
      <c r="B4" s="541" t="s">
        <v>78</v>
      </c>
      <c r="C4" s="553" t="s">
        <v>183</v>
      </c>
      <c r="D4" s="553"/>
      <c r="E4" s="553"/>
      <c r="F4" s="553"/>
      <c r="G4" s="554" t="s">
        <v>182</v>
      </c>
      <c r="H4" s="554"/>
    </row>
    <row r="5" spans="1:8" ht="39" customHeight="1">
      <c r="A5" s="540"/>
      <c r="B5" s="541"/>
      <c r="C5" s="98" t="s">
        <v>180</v>
      </c>
      <c r="D5" s="98" t="s">
        <v>15</v>
      </c>
      <c r="E5" s="98" t="s">
        <v>181</v>
      </c>
      <c r="F5" s="148" t="s">
        <v>15</v>
      </c>
      <c r="G5" s="98" t="s">
        <v>180</v>
      </c>
      <c r="H5" s="98" t="s">
        <v>177</v>
      </c>
    </row>
    <row r="6" spans="1:9" ht="12.75" customHeight="1">
      <c r="A6" s="99" t="s">
        <v>8</v>
      </c>
      <c r="B6" s="99" t="s">
        <v>9</v>
      </c>
      <c r="C6" s="99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147"/>
    </row>
    <row r="7" spans="1:8" ht="14.25" customHeight="1">
      <c r="A7" s="95">
        <v>1</v>
      </c>
      <c r="B7" s="94" t="s">
        <v>66</v>
      </c>
      <c r="C7" s="130">
        <v>7567</v>
      </c>
      <c r="D7" s="130">
        <v>5097</v>
      </c>
      <c r="E7" s="130">
        <v>5428</v>
      </c>
      <c r="F7" s="130">
        <v>2958</v>
      </c>
      <c r="G7" s="130">
        <v>0</v>
      </c>
      <c r="H7" s="130">
        <v>0</v>
      </c>
    </row>
    <row r="8" spans="1:8" ht="14.25" customHeight="1">
      <c r="A8" s="95">
        <v>2</v>
      </c>
      <c r="B8" s="94" t="s">
        <v>65</v>
      </c>
      <c r="C8" s="130">
        <v>3018</v>
      </c>
      <c r="D8" s="130">
        <v>1833</v>
      </c>
      <c r="E8" s="130">
        <v>2305</v>
      </c>
      <c r="F8" s="130">
        <v>1120</v>
      </c>
      <c r="G8" s="130">
        <v>0</v>
      </c>
      <c r="H8" s="130">
        <v>0</v>
      </c>
    </row>
    <row r="9" spans="1:8" ht="14.25" customHeight="1">
      <c r="A9" s="95">
        <v>3</v>
      </c>
      <c r="B9" s="94" t="s">
        <v>64</v>
      </c>
      <c r="C9" s="130">
        <v>1882</v>
      </c>
      <c r="D9" s="130">
        <v>1583</v>
      </c>
      <c r="E9" s="130">
        <v>1346</v>
      </c>
      <c r="F9" s="130">
        <v>1047</v>
      </c>
      <c r="G9" s="130">
        <v>0</v>
      </c>
      <c r="H9" s="130">
        <v>0</v>
      </c>
    </row>
    <row r="10" spans="1:8" ht="14.25" customHeight="1">
      <c r="A10" s="95">
        <v>4</v>
      </c>
      <c r="B10" s="94" t="s">
        <v>63</v>
      </c>
      <c r="C10" s="130">
        <v>18869</v>
      </c>
      <c r="D10" s="130">
        <v>9281</v>
      </c>
      <c r="E10" s="130">
        <v>15291</v>
      </c>
      <c r="F10" s="130">
        <v>5703</v>
      </c>
      <c r="G10" s="130">
        <v>3365</v>
      </c>
      <c r="H10" s="130">
        <v>2581</v>
      </c>
    </row>
    <row r="11" spans="1:8" ht="14.25" customHeight="1">
      <c r="A11" s="95">
        <v>5</v>
      </c>
      <c r="B11" s="94" t="s">
        <v>62</v>
      </c>
      <c r="C11" s="130">
        <v>11822</v>
      </c>
      <c r="D11" s="130">
        <v>7834</v>
      </c>
      <c r="E11" s="130">
        <v>8330</v>
      </c>
      <c r="F11" s="130">
        <v>4342</v>
      </c>
      <c r="G11" s="130">
        <v>4751</v>
      </c>
      <c r="H11" s="130">
        <v>4016</v>
      </c>
    </row>
    <row r="12" spans="1:8" ht="14.25" customHeight="1">
      <c r="A12" s="95">
        <v>6</v>
      </c>
      <c r="B12" s="94" t="s">
        <v>61</v>
      </c>
      <c r="C12" s="130">
        <v>3408</v>
      </c>
      <c r="D12" s="130">
        <v>2074</v>
      </c>
      <c r="E12" s="130">
        <v>2581</v>
      </c>
      <c r="F12" s="130">
        <v>1247</v>
      </c>
      <c r="G12" s="130">
        <v>0</v>
      </c>
      <c r="H12" s="130">
        <v>0</v>
      </c>
    </row>
    <row r="13" spans="1:8" ht="14.25" customHeight="1">
      <c r="A13" s="95">
        <v>7</v>
      </c>
      <c r="B13" s="94" t="s">
        <v>60</v>
      </c>
      <c r="C13" s="130">
        <v>2342</v>
      </c>
      <c r="D13" s="130">
        <v>1457</v>
      </c>
      <c r="E13" s="130">
        <v>1777</v>
      </c>
      <c r="F13" s="130">
        <v>892</v>
      </c>
      <c r="G13" s="130">
        <v>0</v>
      </c>
      <c r="H13" s="130">
        <v>0</v>
      </c>
    </row>
    <row r="14" spans="1:8" ht="14.25" customHeight="1">
      <c r="A14" s="95">
        <v>8</v>
      </c>
      <c r="B14" s="94" t="s">
        <v>59</v>
      </c>
      <c r="C14" s="130">
        <v>6646</v>
      </c>
      <c r="D14" s="130">
        <v>3901</v>
      </c>
      <c r="E14" s="130">
        <v>5475</v>
      </c>
      <c r="F14" s="130">
        <v>2730</v>
      </c>
      <c r="G14" s="130">
        <v>0</v>
      </c>
      <c r="H14" s="130">
        <v>0</v>
      </c>
    </row>
    <row r="15" spans="1:8" ht="14.25" customHeight="1">
      <c r="A15" s="95">
        <v>9</v>
      </c>
      <c r="B15" s="94" t="s">
        <v>58</v>
      </c>
      <c r="C15" s="130">
        <v>2426</v>
      </c>
      <c r="D15" s="130">
        <v>1681</v>
      </c>
      <c r="E15" s="130">
        <v>1823</v>
      </c>
      <c r="F15" s="130">
        <v>1078</v>
      </c>
      <c r="G15" s="130">
        <v>0</v>
      </c>
      <c r="H15" s="130">
        <v>0</v>
      </c>
    </row>
    <row r="16" spans="1:8" ht="14.25" customHeight="1">
      <c r="A16" s="95">
        <v>10</v>
      </c>
      <c r="B16" s="94" t="s">
        <v>57</v>
      </c>
      <c r="C16" s="130">
        <v>6915</v>
      </c>
      <c r="D16" s="130">
        <v>3799</v>
      </c>
      <c r="E16" s="130">
        <v>5026</v>
      </c>
      <c r="F16" s="130">
        <v>1910</v>
      </c>
      <c r="G16" s="130">
        <v>0</v>
      </c>
      <c r="H16" s="130">
        <v>0</v>
      </c>
    </row>
    <row r="17" spans="1:8" ht="14.25" customHeight="1">
      <c r="A17" s="95">
        <v>11</v>
      </c>
      <c r="B17" s="94" t="s">
        <v>56</v>
      </c>
      <c r="C17" s="130">
        <v>2490</v>
      </c>
      <c r="D17" s="130">
        <v>1321</v>
      </c>
      <c r="E17" s="130">
        <v>1932</v>
      </c>
      <c r="F17" s="130">
        <v>763</v>
      </c>
      <c r="G17" s="130">
        <v>0</v>
      </c>
      <c r="H17" s="130">
        <v>0</v>
      </c>
    </row>
    <row r="18" spans="1:8" ht="14.25" customHeight="1">
      <c r="A18" s="95">
        <v>12</v>
      </c>
      <c r="B18" s="94" t="s">
        <v>55</v>
      </c>
      <c r="C18" s="130">
        <v>5389</v>
      </c>
      <c r="D18" s="130">
        <v>3269</v>
      </c>
      <c r="E18" s="130">
        <v>4372</v>
      </c>
      <c r="F18" s="130">
        <v>2252</v>
      </c>
      <c r="G18" s="130">
        <v>0</v>
      </c>
      <c r="H18" s="130">
        <v>0</v>
      </c>
    </row>
    <row r="19" spans="1:8" ht="14.25" customHeight="1">
      <c r="A19" s="95">
        <v>13</v>
      </c>
      <c r="B19" s="94" t="s">
        <v>54</v>
      </c>
      <c r="C19" s="130">
        <v>5970</v>
      </c>
      <c r="D19" s="130">
        <v>4709</v>
      </c>
      <c r="E19" s="130">
        <v>4048</v>
      </c>
      <c r="F19" s="130">
        <v>2787</v>
      </c>
      <c r="G19" s="130">
        <v>2837</v>
      </c>
      <c r="H19" s="130">
        <v>2301</v>
      </c>
    </row>
    <row r="20" spans="1:8" ht="14.25" customHeight="1">
      <c r="A20" s="95">
        <v>14</v>
      </c>
      <c r="B20" s="94" t="s">
        <v>53</v>
      </c>
      <c r="C20" s="130">
        <v>3730</v>
      </c>
      <c r="D20" s="130">
        <v>2253</v>
      </c>
      <c r="E20" s="130">
        <v>2950</v>
      </c>
      <c r="F20" s="130">
        <v>1473</v>
      </c>
      <c r="G20" s="130">
        <v>0</v>
      </c>
      <c r="H20" s="130">
        <v>0</v>
      </c>
    </row>
    <row r="21" spans="1:8" ht="14.25" customHeight="1">
      <c r="A21" s="95">
        <v>15</v>
      </c>
      <c r="B21" s="94" t="s">
        <v>52</v>
      </c>
      <c r="C21" s="130">
        <v>7150</v>
      </c>
      <c r="D21" s="130">
        <v>4567</v>
      </c>
      <c r="E21" s="130">
        <v>5365</v>
      </c>
      <c r="F21" s="130">
        <v>2782</v>
      </c>
      <c r="G21" s="130">
        <v>2712</v>
      </c>
      <c r="H21" s="130">
        <v>2236</v>
      </c>
    </row>
    <row r="22" spans="1:8" ht="14.25" customHeight="1">
      <c r="A22" s="95">
        <v>16</v>
      </c>
      <c r="B22" s="94" t="s">
        <v>51</v>
      </c>
      <c r="C22" s="130">
        <v>4989</v>
      </c>
      <c r="D22" s="130">
        <v>2643</v>
      </c>
      <c r="E22" s="130">
        <v>4016</v>
      </c>
      <c r="F22" s="130">
        <v>1670</v>
      </c>
      <c r="G22" s="130">
        <v>0</v>
      </c>
      <c r="H22" s="130">
        <v>0</v>
      </c>
    </row>
    <row r="23" spans="1:8" ht="14.25" customHeight="1">
      <c r="A23" s="95">
        <v>17</v>
      </c>
      <c r="B23" s="94" t="s">
        <v>50</v>
      </c>
      <c r="C23" s="130">
        <v>1853</v>
      </c>
      <c r="D23" s="130">
        <v>1598</v>
      </c>
      <c r="E23" s="130">
        <v>1382</v>
      </c>
      <c r="F23" s="130">
        <v>1127</v>
      </c>
      <c r="G23" s="130">
        <v>2363</v>
      </c>
      <c r="H23" s="130">
        <v>2119</v>
      </c>
    </row>
    <row r="24" spans="1:8" ht="14.25" customHeight="1">
      <c r="A24" s="95">
        <v>18</v>
      </c>
      <c r="B24" s="94" t="s">
        <v>49</v>
      </c>
      <c r="C24" s="130">
        <v>3620</v>
      </c>
      <c r="D24" s="130">
        <v>2042</v>
      </c>
      <c r="E24" s="130">
        <v>2877</v>
      </c>
      <c r="F24" s="130">
        <v>1299</v>
      </c>
      <c r="G24" s="130">
        <v>0</v>
      </c>
      <c r="H24" s="130">
        <v>0</v>
      </c>
    </row>
    <row r="25" spans="1:8" ht="14.25" customHeight="1">
      <c r="A25" s="95">
        <v>19</v>
      </c>
      <c r="B25" s="94" t="s">
        <v>48</v>
      </c>
      <c r="C25" s="130">
        <v>1775</v>
      </c>
      <c r="D25" s="130">
        <v>1347</v>
      </c>
      <c r="E25" s="130">
        <v>1297</v>
      </c>
      <c r="F25" s="130">
        <v>869</v>
      </c>
      <c r="G25" s="130">
        <v>0</v>
      </c>
      <c r="H25" s="130">
        <v>0</v>
      </c>
    </row>
    <row r="26" spans="1:8" ht="14.25" customHeight="1">
      <c r="A26" s="95">
        <v>20</v>
      </c>
      <c r="B26" s="94" t="s">
        <v>47</v>
      </c>
      <c r="C26" s="130">
        <v>17010</v>
      </c>
      <c r="D26" s="130">
        <v>6776</v>
      </c>
      <c r="E26" s="130">
        <v>14344</v>
      </c>
      <c r="F26" s="130">
        <v>4110</v>
      </c>
      <c r="G26" s="130">
        <v>3038</v>
      </c>
      <c r="H26" s="130">
        <v>2546</v>
      </c>
    </row>
    <row r="27" spans="1:8" ht="14.25" customHeight="1">
      <c r="A27" s="95">
        <v>21</v>
      </c>
      <c r="B27" s="94" t="s">
        <v>46</v>
      </c>
      <c r="C27" s="130">
        <v>3610</v>
      </c>
      <c r="D27" s="130">
        <v>2123</v>
      </c>
      <c r="E27" s="130">
        <v>2822</v>
      </c>
      <c r="F27" s="130">
        <v>1335</v>
      </c>
      <c r="G27" s="130">
        <v>0</v>
      </c>
      <c r="H27" s="130">
        <v>0</v>
      </c>
    </row>
    <row r="28" spans="1:8" ht="14.25" customHeight="1">
      <c r="A28" s="95">
        <v>22</v>
      </c>
      <c r="B28" s="94" t="s">
        <v>45</v>
      </c>
      <c r="C28" s="130">
        <v>2873</v>
      </c>
      <c r="D28" s="130">
        <v>2024</v>
      </c>
      <c r="E28" s="130">
        <v>2028</v>
      </c>
      <c r="F28" s="130">
        <v>1179</v>
      </c>
      <c r="G28" s="130">
        <v>0</v>
      </c>
      <c r="H28" s="130">
        <v>0</v>
      </c>
    </row>
    <row r="29" spans="1:8" ht="14.25" customHeight="1">
      <c r="A29" s="95">
        <v>23</v>
      </c>
      <c r="B29" s="94" t="s">
        <v>44</v>
      </c>
      <c r="C29" s="130">
        <v>3152</v>
      </c>
      <c r="D29" s="130">
        <v>1993</v>
      </c>
      <c r="E29" s="130">
        <v>2339</v>
      </c>
      <c r="F29" s="130">
        <v>1180</v>
      </c>
      <c r="G29" s="130">
        <v>0</v>
      </c>
      <c r="H29" s="130">
        <v>0</v>
      </c>
    </row>
    <row r="30" spans="1:8" ht="14.25" customHeight="1">
      <c r="A30" s="95">
        <v>24</v>
      </c>
      <c r="B30" s="94" t="s">
        <v>43</v>
      </c>
      <c r="C30" s="130">
        <v>1685</v>
      </c>
      <c r="D30" s="130">
        <v>1263</v>
      </c>
      <c r="E30" s="130">
        <v>1187</v>
      </c>
      <c r="F30" s="130">
        <v>765</v>
      </c>
      <c r="G30" s="130">
        <v>0</v>
      </c>
      <c r="H30" s="130">
        <v>0</v>
      </c>
    </row>
    <row r="31" spans="1:8" ht="14.25" customHeight="1">
      <c r="A31" s="95">
        <v>25</v>
      </c>
      <c r="B31" s="94" t="s">
        <v>42</v>
      </c>
      <c r="C31" s="130">
        <v>2860</v>
      </c>
      <c r="D31" s="130">
        <v>1634</v>
      </c>
      <c r="E31" s="130">
        <v>2320</v>
      </c>
      <c r="F31" s="130">
        <v>1094</v>
      </c>
      <c r="G31" s="130">
        <v>0</v>
      </c>
      <c r="H31" s="130">
        <v>0</v>
      </c>
    </row>
    <row r="32" spans="1:8" ht="14.25" customHeight="1">
      <c r="A32" s="95">
        <v>26</v>
      </c>
      <c r="B32" s="94" t="s">
        <v>41</v>
      </c>
      <c r="C32" s="130">
        <v>28515</v>
      </c>
      <c r="D32" s="130">
        <v>19450</v>
      </c>
      <c r="E32" s="130">
        <v>20693</v>
      </c>
      <c r="F32" s="130">
        <v>11628</v>
      </c>
      <c r="G32" s="130">
        <v>6523</v>
      </c>
      <c r="H32" s="130">
        <v>6092</v>
      </c>
    </row>
    <row r="33" spans="1:8" ht="14.25" customHeight="1">
      <c r="A33" s="95">
        <v>27</v>
      </c>
      <c r="B33" s="94" t="s">
        <v>40</v>
      </c>
      <c r="C33" s="130">
        <v>2196</v>
      </c>
      <c r="D33" s="130">
        <v>1340</v>
      </c>
      <c r="E33" s="130">
        <v>1721</v>
      </c>
      <c r="F33" s="130">
        <v>865</v>
      </c>
      <c r="G33" s="130">
        <v>2051</v>
      </c>
      <c r="H33" s="130">
        <v>1682</v>
      </c>
    </row>
    <row r="34" spans="1:8" ht="14.25" customHeight="1">
      <c r="A34" s="129"/>
      <c r="B34" s="128" t="s">
        <v>13</v>
      </c>
      <c r="C34" s="127">
        <v>163762</v>
      </c>
      <c r="D34" s="127">
        <v>98892</v>
      </c>
      <c r="E34" s="127">
        <v>125075</v>
      </c>
      <c r="F34" s="127">
        <v>60205</v>
      </c>
      <c r="G34" s="127">
        <v>27640</v>
      </c>
      <c r="H34" s="127">
        <v>23573</v>
      </c>
    </row>
    <row r="35" spans="7:8" ht="12.75">
      <c r="G35" s="85"/>
      <c r="H35" s="85"/>
    </row>
    <row r="36" spans="2:8" ht="12.75">
      <c r="B36" s="83" t="s">
        <v>115</v>
      </c>
      <c r="G36" s="85"/>
      <c r="H36" s="85"/>
    </row>
    <row r="37" spans="7:8" ht="12.75">
      <c r="G37" s="85"/>
      <c r="H37" s="85"/>
    </row>
    <row r="38" spans="7:8" ht="12.75">
      <c r="G38" s="85"/>
      <c r="H38" s="85"/>
    </row>
    <row r="39" spans="7:8" ht="12.75">
      <c r="G39" s="85"/>
      <c r="H39" s="85"/>
    </row>
    <row r="40" spans="7:8" ht="12.75">
      <c r="G40" s="85"/>
      <c r="H40" s="85"/>
    </row>
    <row r="41" spans="7:8" ht="12.75">
      <c r="G41" s="85"/>
      <c r="H41" s="85"/>
    </row>
    <row r="42" spans="7:8" ht="12.75">
      <c r="G42" s="85"/>
      <c r="H42" s="85"/>
    </row>
    <row r="43" spans="7:8" ht="12.75">
      <c r="G43" s="85"/>
      <c r="H43" s="85"/>
    </row>
    <row r="44" spans="7:8" ht="12.75">
      <c r="G44" s="85"/>
      <c r="H44" s="85"/>
    </row>
    <row r="45" spans="7:8" ht="12.75">
      <c r="G45" s="85"/>
      <c r="H45" s="85"/>
    </row>
    <row r="46" spans="7:8" ht="12.75">
      <c r="G46" s="85"/>
      <c r="H46" s="85"/>
    </row>
    <row r="47" spans="7:8" ht="12.75">
      <c r="G47" s="85"/>
      <c r="H47" s="85"/>
    </row>
    <row r="48" spans="7:8" ht="12.75">
      <c r="G48" s="85"/>
      <c r="H48" s="85"/>
    </row>
    <row r="49" spans="7:8" ht="12.75">
      <c r="G49" s="85"/>
      <c r="H49" s="85"/>
    </row>
    <row r="50" spans="7:8" ht="12.75">
      <c r="G50" s="85"/>
      <c r="H50" s="85"/>
    </row>
    <row r="51" spans="7:8" ht="12.75">
      <c r="G51" s="85"/>
      <c r="H51" s="85"/>
    </row>
    <row r="52" spans="7:8" ht="12.75">
      <c r="G52" s="85"/>
      <c r="H52" s="85"/>
    </row>
    <row r="53" spans="7:8" ht="12.75">
      <c r="G53" s="85"/>
      <c r="H53" s="85"/>
    </row>
    <row r="54" spans="7:8" ht="12.75">
      <c r="G54" s="85"/>
      <c r="H54" s="85"/>
    </row>
    <row r="55" spans="7:8" ht="12.75">
      <c r="G55" s="85"/>
      <c r="H55" s="85"/>
    </row>
    <row r="56" spans="7:8" ht="12.75">
      <c r="G56" s="85"/>
      <c r="H56" s="85"/>
    </row>
    <row r="57" spans="7:8" ht="12.75">
      <c r="G57" s="85"/>
      <c r="H57" s="85"/>
    </row>
    <row r="58" spans="7:8" ht="12.75">
      <c r="G58" s="85"/>
      <c r="H58" s="85"/>
    </row>
    <row r="59" spans="7:8" ht="12.75">
      <c r="G59" s="85"/>
      <c r="H59" s="85"/>
    </row>
    <row r="60" spans="7:8" ht="12.75">
      <c r="G60" s="85"/>
      <c r="H60" s="85"/>
    </row>
    <row r="61" spans="7:8" ht="12.75">
      <c r="G61" s="85"/>
      <c r="H61" s="85"/>
    </row>
    <row r="62" spans="7:8" ht="12.75">
      <c r="G62" s="85"/>
      <c r="H62" s="85"/>
    </row>
  </sheetData>
  <sheetProtection/>
  <mergeCells count="5">
    <mergeCell ref="A2:H2"/>
    <mergeCell ref="A4:A5"/>
    <mergeCell ref="B4:B5"/>
    <mergeCell ref="C4:F4"/>
    <mergeCell ref="G4:H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804"/>
  <sheetViews>
    <sheetView zoomScalePageLayoutView="0" workbookViewId="0" topLeftCell="A13">
      <selection activeCell="F37" sqref="F37"/>
    </sheetView>
  </sheetViews>
  <sheetFormatPr defaultColWidth="9.00390625" defaultRowHeight="12.75"/>
  <cols>
    <col min="1" max="1" width="5.375" style="176" customWidth="1"/>
    <col min="2" max="2" width="38.125" style="176" customWidth="1"/>
    <col min="3" max="3" width="8.875" style="176" customWidth="1"/>
    <col min="4" max="4" width="8.375" style="176" customWidth="1"/>
    <col min="5" max="5" width="8.75390625" style="176" customWidth="1"/>
    <col min="6" max="6" width="8.625" style="176" customWidth="1"/>
    <col min="7" max="7" width="7.75390625" style="176" customWidth="1"/>
    <col min="8" max="8" width="8.375" style="176" customWidth="1"/>
    <col min="9" max="9" width="7.25390625" style="176" customWidth="1"/>
    <col min="10" max="10" width="9.375" style="176" customWidth="1"/>
    <col min="11" max="11" width="9.00390625" style="176" customWidth="1"/>
    <col min="12" max="12" width="9.625" style="176" customWidth="1"/>
    <col min="13" max="13" width="9.125" style="176" customWidth="1"/>
    <col min="14" max="14" width="9.75390625" style="176" customWidth="1"/>
    <col min="15" max="16384" width="9.125" style="176" customWidth="1"/>
  </cols>
  <sheetData>
    <row r="1" ht="12.75">
      <c r="M1" s="1" t="s">
        <v>225</v>
      </c>
    </row>
    <row r="2" spans="1:14" ht="15.75">
      <c r="A2" s="555" t="s">
        <v>224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</row>
    <row r="3" spans="1:14" ht="15.75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</row>
    <row r="4" spans="1:14" ht="32.25" customHeight="1">
      <c r="A4" s="557" t="s">
        <v>2</v>
      </c>
      <c r="B4" s="558" t="s">
        <v>78</v>
      </c>
      <c r="C4" s="559" t="s">
        <v>223</v>
      </c>
      <c r="D4" s="559"/>
      <c r="E4" s="559"/>
      <c r="F4" s="559" t="s">
        <v>222</v>
      </c>
      <c r="G4" s="559"/>
      <c r="H4" s="559"/>
      <c r="I4" s="559"/>
      <c r="J4" s="559"/>
      <c r="K4" s="560" t="s">
        <v>221</v>
      </c>
      <c r="L4" s="560"/>
      <c r="M4" s="560"/>
      <c r="N4" s="560"/>
    </row>
    <row r="5" spans="1:23" ht="39.75" customHeight="1">
      <c r="A5" s="557"/>
      <c r="B5" s="558"/>
      <c r="C5" s="62" t="s">
        <v>4</v>
      </c>
      <c r="D5" s="62" t="s">
        <v>5</v>
      </c>
      <c r="E5" s="193" t="s">
        <v>219</v>
      </c>
      <c r="F5" s="62" t="s">
        <v>4</v>
      </c>
      <c r="G5" s="194" t="s">
        <v>220</v>
      </c>
      <c r="H5" s="62" t="s">
        <v>5</v>
      </c>
      <c r="I5" s="194" t="s">
        <v>220</v>
      </c>
      <c r="J5" s="193" t="s">
        <v>219</v>
      </c>
      <c r="K5" s="62" t="s">
        <v>4</v>
      </c>
      <c r="L5" s="192" t="s">
        <v>218</v>
      </c>
      <c r="M5" s="62" t="s">
        <v>5</v>
      </c>
      <c r="N5" s="192" t="s">
        <v>218</v>
      </c>
      <c r="U5" s="177"/>
      <c r="V5" s="177"/>
      <c r="W5" s="177"/>
    </row>
    <row r="6" spans="1:23" ht="14.25">
      <c r="A6" s="191" t="s">
        <v>8</v>
      </c>
      <c r="B6" s="190" t="s">
        <v>9</v>
      </c>
      <c r="C6" s="190">
        <v>1</v>
      </c>
      <c r="D6" s="190">
        <v>2</v>
      </c>
      <c r="E6" s="188">
        <v>3</v>
      </c>
      <c r="F6" s="190">
        <v>4</v>
      </c>
      <c r="G6" s="188">
        <v>5</v>
      </c>
      <c r="H6" s="190">
        <v>6</v>
      </c>
      <c r="I6" s="188">
        <v>7</v>
      </c>
      <c r="J6" s="188">
        <v>8</v>
      </c>
      <c r="K6" s="190">
        <v>9</v>
      </c>
      <c r="L6" s="188">
        <v>10</v>
      </c>
      <c r="M6" s="189">
        <v>11</v>
      </c>
      <c r="N6" s="188">
        <v>12</v>
      </c>
      <c r="U6" s="177"/>
      <c r="V6" s="177"/>
      <c r="W6" s="177"/>
    </row>
    <row r="7" spans="1:23" ht="16.5" customHeight="1">
      <c r="A7" s="187">
        <v>1</v>
      </c>
      <c r="B7" s="186" t="s">
        <v>66</v>
      </c>
      <c r="C7" s="185">
        <v>5680</v>
      </c>
      <c r="D7" s="185">
        <v>6243</v>
      </c>
      <c r="E7" s="184">
        <v>9.911971830985916</v>
      </c>
      <c r="F7" s="185">
        <v>4511</v>
      </c>
      <c r="G7" s="184">
        <v>79.41901408450704</v>
      </c>
      <c r="H7" s="185">
        <v>4847</v>
      </c>
      <c r="I7" s="184">
        <v>77.63895563030594</v>
      </c>
      <c r="J7" s="184">
        <v>7.448459321658169</v>
      </c>
      <c r="K7" s="185">
        <v>3828</v>
      </c>
      <c r="L7" s="184">
        <v>84.85923298603414</v>
      </c>
      <c r="M7" s="185">
        <v>4278</v>
      </c>
      <c r="N7" s="184">
        <v>88.26077986383329</v>
      </c>
      <c r="O7" s="179">
        <f aca="true" t="shared" si="0" ref="O7:O34">SUM(D7-C7)</f>
        <v>563</v>
      </c>
      <c r="P7" s="177">
        <f aca="true" t="shared" si="1" ref="P7:P34">SUM(O7*100/C7)</f>
        <v>9.911971830985916</v>
      </c>
      <c r="Q7" s="179">
        <f aca="true" t="shared" si="2" ref="Q7:Q34">SUM(F7*100/C7)</f>
        <v>79.41901408450704</v>
      </c>
      <c r="R7" s="177">
        <f aca="true" t="shared" si="3" ref="R7:R34">SUM(H7*100/D7)</f>
        <v>77.63895563030594</v>
      </c>
      <c r="S7" s="179">
        <f aca="true" t="shared" si="4" ref="S7:S34">SUM(H7-F7)</f>
        <v>336</v>
      </c>
      <c r="T7" s="177">
        <f aca="true" t="shared" si="5" ref="T7:T34">SUM(S7*100/F7)</f>
        <v>7.448459321658169</v>
      </c>
      <c r="U7" s="177">
        <f aca="true" t="shared" si="6" ref="U7:U34">SUM(K7*100/F7)</f>
        <v>84.85923298603414</v>
      </c>
      <c r="V7" s="177">
        <f aca="true" t="shared" si="7" ref="V7:V34">SUM(M7*100/H7)</f>
        <v>88.26077986383329</v>
      </c>
      <c r="W7" s="177"/>
    </row>
    <row r="8" spans="1:23" ht="15.75">
      <c r="A8" s="187">
        <v>2</v>
      </c>
      <c r="B8" s="186" t="s">
        <v>65</v>
      </c>
      <c r="C8" s="185">
        <v>4662</v>
      </c>
      <c r="D8" s="185">
        <v>4939</v>
      </c>
      <c r="E8" s="184">
        <v>5.941655941655942</v>
      </c>
      <c r="F8" s="185">
        <v>3203</v>
      </c>
      <c r="G8" s="184">
        <v>68.7044187044187</v>
      </c>
      <c r="H8" s="185">
        <v>3306</v>
      </c>
      <c r="I8" s="184">
        <v>66.93662684753998</v>
      </c>
      <c r="J8" s="184">
        <v>3.215735248204808</v>
      </c>
      <c r="K8" s="185">
        <v>2702</v>
      </c>
      <c r="L8" s="184">
        <v>84.3584139868873</v>
      </c>
      <c r="M8" s="185">
        <v>2797</v>
      </c>
      <c r="N8" s="184">
        <v>84.60375075620085</v>
      </c>
      <c r="O8" s="179">
        <f t="shared" si="0"/>
        <v>277</v>
      </c>
      <c r="P8" s="177">
        <f t="shared" si="1"/>
        <v>5.941655941655942</v>
      </c>
      <c r="Q8" s="179">
        <f t="shared" si="2"/>
        <v>68.7044187044187</v>
      </c>
      <c r="R8" s="177">
        <f t="shared" si="3"/>
        <v>66.93662684753998</v>
      </c>
      <c r="S8" s="179">
        <f t="shared" si="4"/>
        <v>103</v>
      </c>
      <c r="T8" s="177">
        <f t="shared" si="5"/>
        <v>3.215735248204808</v>
      </c>
      <c r="U8" s="177">
        <f t="shared" si="6"/>
        <v>84.3584139868873</v>
      </c>
      <c r="V8" s="177">
        <f t="shared" si="7"/>
        <v>84.60375075620085</v>
      </c>
      <c r="W8" s="177"/>
    </row>
    <row r="9" spans="1:23" ht="15.75">
      <c r="A9" s="187">
        <v>3</v>
      </c>
      <c r="B9" s="186" t="s">
        <v>64</v>
      </c>
      <c r="C9" s="185">
        <v>1926</v>
      </c>
      <c r="D9" s="185">
        <v>1982</v>
      </c>
      <c r="E9" s="184">
        <v>2.907580477673936</v>
      </c>
      <c r="F9" s="185">
        <v>1539</v>
      </c>
      <c r="G9" s="184">
        <v>79.90654205607477</v>
      </c>
      <c r="H9" s="185">
        <v>1552</v>
      </c>
      <c r="I9" s="184">
        <v>78.30474268415742</v>
      </c>
      <c r="J9" s="184">
        <v>0.8447043534762833</v>
      </c>
      <c r="K9" s="185">
        <v>1300</v>
      </c>
      <c r="L9" s="184">
        <v>84.47043534762832</v>
      </c>
      <c r="M9" s="185">
        <v>1314</v>
      </c>
      <c r="N9" s="184">
        <v>84.66494845360825</v>
      </c>
      <c r="O9" s="179">
        <f t="shared" si="0"/>
        <v>56</v>
      </c>
      <c r="P9" s="177">
        <f t="shared" si="1"/>
        <v>2.907580477673936</v>
      </c>
      <c r="Q9" s="179">
        <f t="shared" si="2"/>
        <v>79.90654205607477</v>
      </c>
      <c r="R9" s="177">
        <f t="shared" si="3"/>
        <v>78.30474268415742</v>
      </c>
      <c r="S9" s="179">
        <f t="shared" si="4"/>
        <v>13</v>
      </c>
      <c r="T9" s="177">
        <f t="shared" si="5"/>
        <v>0.8447043534762833</v>
      </c>
      <c r="U9" s="177">
        <f t="shared" si="6"/>
        <v>84.47043534762832</v>
      </c>
      <c r="V9" s="177">
        <f t="shared" si="7"/>
        <v>84.66494845360825</v>
      </c>
      <c r="W9" s="177"/>
    </row>
    <row r="10" spans="1:23" ht="15.75">
      <c r="A10" s="187">
        <v>4</v>
      </c>
      <c r="B10" s="186" t="s">
        <v>63</v>
      </c>
      <c r="C10" s="185">
        <v>12646</v>
      </c>
      <c r="D10" s="185">
        <v>13143</v>
      </c>
      <c r="E10" s="184">
        <v>3.9300964731931045</v>
      </c>
      <c r="F10" s="185">
        <v>7594</v>
      </c>
      <c r="G10" s="184">
        <v>60.05060888818599</v>
      </c>
      <c r="H10" s="185">
        <v>8868</v>
      </c>
      <c r="I10" s="184">
        <v>67.47317963935174</v>
      </c>
      <c r="J10" s="184">
        <v>16.7764024229655</v>
      </c>
      <c r="K10" s="185">
        <v>6507</v>
      </c>
      <c r="L10" s="184">
        <v>85.6860679483803</v>
      </c>
      <c r="M10" s="185">
        <v>7744</v>
      </c>
      <c r="N10" s="184">
        <v>87.32521425349572</v>
      </c>
      <c r="O10" s="179">
        <f t="shared" si="0"/>
        <v>497</v>
      </c>
      <c r="P10" s="177">
        <f t="shared" si="1"/>
        <v>3.9300964731931045</v>
      </c>
      <c r="Q10" s="179">
        <f t="shared" si="2"/>
        <v>60.05060888818599</v>
      </c>
      <c r="R10" s="177">
        <f t="shared" si="3"/>
        <v>67.47317963935174</v>
      </c>
      <c r="S10" s="179">
        <f t="shared" si="4"/>
        <v>1274</v>
      </c>
      <c r="T10" s="177">
        <f t="shared" si="5"/>
        <v>16.7764024229655</v>
      </c>
      <c r="U10" s="177">
        <f t="shared" si="6"/>
        <v>85.6860679483803</v>
      </c>
      <c r="V10" s="177">
        <f t="shared" si="7"/>
        <v>87.32521425349572</v>
      </c>
      <c r="W10" s="177"/>
    </row>
    <row r="11" spans="1:23" ht="15.75">
      <c r="A11" s="187">
        <v>5</v>
      </c>
      <c r="B11" s="186" t="s">
        <v>62</v>
      </c>
      <c r="C11" s="185">
        <v>18670</v>
      </c>
      <c r="D11" s="185">
        <v>19307</v>
      </c>
      <c r="E11" s="184">
        <v>3.411890733797536</v>
      </c>
      <c r="F11" s="185">
        <v>10474</v>
      </c>
      <c r="G11" s="184">
        <v>56.100696304231384</v>
      </c>
      <c r="H11" s="185">
        <v>10174</v>
      </c>
      <c r="I11" s="184">
        <v>52.69591339928523</v>
      </c>
      <c r="J11" s="184">
        <v>-2.8642352491884666</v>
      </c>
      <c r="K11" s="185">
        <v>8947</v>
      </c>
      <c r="L11" s="184">
        <v>85.4210425816307</v>
      </c>
      <c r="M11" s="185">
        <v>8895</v>
      </c>
      <c r="N11" s="184">
        <v>87.42873992529978</v>
      </c>
      <c r="O11" s="179">
        <f t="shared" si="0"/>
        <v>637</v>
      </c>
      <c r="P11" s="177">
        <f t="shared" si="1"/>
        <v>3.411890733797536</v>
      </c>
      <c r="Q11" s="179">
        <f t="shared" si="2"/>
        <v>56.100696304231384</v>
      </c>
      <c r="R11" s="177">
        <f t="shared" si="3"/>
        <v>52.69591339928523</v>
      </c>
      <c r="S11" s="179">
        <f t="shared" si="4"/>
        <v>-300</v>
      </c>
      <c r="T11" s="177">
        <f t="shared" si="5"/>
        <v>-2.8642352491884666</v>
      </c>
      <c r="U11" s="177">
        <f t="shared" si="6"/>
        <v>85.4210425816307</v>
      </c>
      <c r="V11" s="177">
        <f t="shared" si="7"/>
        <v>87.42873992529978</v>
      </c>
      <c r="W11" s="177"/>
    </row>
    <row r="12" spans="1:23" ht="15.75">
      <c r="A12" s="187">
        <v>6</v>
      </c>
      <c r="B12" s="186" t="s">
        <v>61</v>
      </c>
      <c r="C12" s="185">
        <v>3951</v>
      </c>
      <c r="D12" s="185">
        <v>4254</v>
      </c>
      <c r="E12" s="184">
        <v>7.668944570994685</v>
      </c>
      <c r="F12" s="185">
        <v>2392</v>
      </c>
      <c r="G12" s="184">
        <v>60.54163502910656</v>
      </c>
      <c r="H12" s="185">
        <v>2395</v>
      </c>
      <c r="I12" s="184">
        <v>56.299952985425485</v>
      </c>
      <c r="J12" s="184">
        <v>0.1254180602006689</v>
      </c>
      <c r="K12" s="185">
        <v>1966</v>
      </c>
      <c r="L12" s="184">
        <v>82.19063545150502</v>
      </c>
      <c r="M12" s="185">
        <v>1966</v>
      </c>
      <c r="N12" s="184">
        <v>82.08768267223383</v>
      </c>
      <c r="O12" s="179">
        <f t="shared" si="0"/>
        <v>303</v>
      </c>
      <c r="P12" s="177">
        <f t="shared" si="1"/>
        <v>7.668944570994685</v>
      </c>
      <c r="Q12" s="179">
        <f t="shared" si="2"/>
        <v>60.54163502910656</v>
      </c>
      <c r="R12" s="177">
        <f t="shared" si="3"/>
        <v>56.299952985425485</v>
      </c>
      <c r="S12" s="179">
        <f t="shared" si="4"/>
        <v>3</v>
      </c>
      <c r="T12" s="177">
        <f t="shared" si="5"/>
        <v>0.1254180602006689</v>
      </c>
      <c r="U12" s="177">
        <f t="shared" si="6"/>
        <v>82.19063545150502</v>
      </c>
      <c r="V12" s="177">
        <f t="shared" si="7"/>
        <v>82.08768267223383</v>
      </c>
      <c r="W12" s="177"/>
    </row>
    <row r="13" spans="1:23" ht="15.75">
      <c r="A13" s="187">
        <v>7</v>
      </c>
      <c r="B13" s="186" t="s">
        <v>60</v>
      </c>
      <c r="C13" s="185">
        <v>2878</v>
      </c>
      <c r="D13" s="185">
        <v>3437</v>
      </c>
      <c r="E13" s="184">
        <v>19.423210562890898</v>
      </c>
      <c r="F13" s="185">
        <v>1583</v>
      </c>
      <c r="G13" s="184">
        <v>55.00347463516331</v>
      </c>
      <c r="H13" s="185">
        <v>1635</v>
      </c>
      <c r="I13" s="184">
        <v>47.57055571719523</v>
      </c>
      <c r="J13" s="184">
        <v>3.2849020846493997</v>
      </c>
      <c r="K13" s="185">
        <v>1233</v>
      </c>
      <c r="L13" s="184">
        <v>77.89008212255212</v>
      </c>
      <c r="M13" s="185">
        <v>1334</v>
      </c>
      <c r="N13" s="184">
        <v>81.59021406727828</v>
      </c>
      <c r="O13" s="179">
        <f t="shared" si="0"/>
        <v>559</v>
      </c>
      <c r="P13" s="177">
        <f t="shared" si="1"/>
        <v>19.423210562890898</v>
      </c>
      <c r="Q13" s="179">
        <f t="shared" si="2"/>
        <v>55.00347463516331</v>
      </c>
      <c r="R13" s="177">
        <f t="shared" si="3"/>
        <v>47.57055571719523</v>
      </c>
      <c r="S13" s="179">
        <f t="shared" si="4"/>
        <v>52</v>
      </c>
      <c r="T13" s="177">
        <f t="shared" si="5"/>
        <v>3.2849020846493997</v>
      </c>
      <c r="U13" s="177">
        <f t="shared" si="6"/>
        <v>77.89008212255212</v>
      </c>
      <c r="V13" s="177">
        <f t="shared" si="7"/>
        <v>81.59021406727828</v>
      </c>
      <c r="W13" s="177"/>
    </row>
    <row r="14" spans="1:23" ht="15.75">
      <c r="A14" s="187">
        <v>8</v>
      </c>
      <c r="B14" s="186" t="s">
        <v>59</v>
      </c>
      <c r="C14" s="185">
        <v>7569</v>
      </c>
      <c r="D14" s="185">
        <v>7616</v>
      </c>
      <c r="E14" s="184">
        <v>0.6209538908706567</v>
      </c>
      <c r="F14" s="185">
        <v>5039</v>
      </c>
      <c r="G14" s="184">
        <v>66.57418417228168</v>
      </c>
      <c r="H14" s="185">
        <v>5000</v>
      </c>
      <c r="I14" s="184">
        <v>65.65126050420169</v>
      </c>
      <c r="J14" s="184">
        <v>-0.7739630879142687</v>
      </c>
      <c r="K14" s="185">
        <v>4123</v>
      </c>
      <c r="L14" s="184">
        <v>81.8217900377059</v>
      </c>
      <c r="M14" s="185">
        <v>4136</v>
      </c>
      <c r="N14" s="184">
        <v>82.72</v>
      </c>
      <c r="O14" s="179">
        <f t="shared" si="0"/>
        <v>47</v>
      </c>
      <c r="P14" s="177">
        <f t="shared" si="1"/>
        <v>0.6209538908706567</v>
      </c>
      <c r="Q14" s="179">
        <f t="shared" si="2"/>
        <v>66.57418417228168</v>
      </c>
      <c r="R14" s="177">
        <f t="shared" si="3"/>
        <v>65.65126050420169</v>
      </c>
      <c r="S14" s="179">
        <f t="shared" si="4"/>
        <v>-39</v>
      </c>
      <c r="T14" s="177">
        <f t="shared" si="5"/>
        <v>-0.7739630879142687</v>
      </c>
      <c r="U14" s="177">
        <f t="shared" si="6"/>
        <v>81.8217900377059</v>
      </c>
      <c r="V14" s="177">
        <f t="shared" si="7"/>
        <v>82.72</v>
      </c>
      <c r="W14" s="177"/>
    </row>
    <row r="15" spans="1:23" ht="15.75">
      <c r="A15" s="187">
        <v>9</v>
      </c>
      <c r="B15" s="186" t="s">
        <v>58</v>
      </c>
      <c r="C15" s="185">
        <v>2868</v>
      </c>
      <c r="D15" s="185">
        <v>2834</v>
      </c>
      <c r="E15" s="184">
        <v>-1.185495118549512</v>
      </c>
      <c r="F15" s="185">
        <v>1813</v>
      </c>
      <c r="G15" s="184">
        <v>63.214783821478385</v>
      </c>
      <c r="H15" s="185">
        <v>1693</v>
      </c>
      <c r="I15" s="184">
        <v>59.738884968242765</v>
      </c>
      <c r="J15" s="184">
        <v>-6.618863761720904</v>
      </c>
      <c r="K15" s="185">
        <v>1488</v>
      </c>
      <c r="L15" s="184">
        <v>82.07391064533921</v>
      </c>
      <c r="M15" s="185">
        <v>1387</v>
      </c>
      <c r="N15" s="184">
        <v>81.92557590076787</v>
      </c>
      <c r="O15" s="179">
        <f t="shared" si="0"/>
        <v>-34</v>
      </c>
      <c r="P15" s="177">
        <f t="shared" si="1"/>
        <v>-1.185495118549512</v>
      </c>
      <c r="Q15" s="179">
        <f t="shared" si="2"/>
        <v>63.214783821478385</v>
      </c>
      <c r="R15" s="177">
        <f t="shared" si="3"/>
        <v>59.738884968242765</v>
      </c>
      <c r="S15" s="179">
        <f t="shared" si="4"/>
        <v>-120</v>
      </c>
      <c r="T15" s="177">
        <f t="shared" si="5"/>
        <v>-6.618863761720904</v>
      </c>
      <c r="U15" s="177">
        <f t="shared" si="6"/>
        <v>82.07391064533921</v>
      </c>
      <c r="V15" s="177">
        <f t="shared" si="7"/>
        <v>81.92557590076787</v>
      </c>
      <c r="W15" s="177"/>
    </row>
    <row r="16" spans="1:23" ht="15.75">
      <c r="A16" s="187">
        <v>10</v>
      </c>
      <c r="B16" s="186" t="s">
        <v>57</v>
      </c>
      <c r="C16" s="185">
        <v>4450</v>
      </c>
      <c r="D16" s="185">
        <v>4705</v>
      </c>
      <c r="E16" s="184">
        <v>5.730337078651686</v>
      </c>
      <c r="F16" s="185">
        <v>3141</v>
      </c>
      <c r="G16" s="184">
        <v>70.58426966292134</v>
      </c>
      <c r="H16" s="185">
        <v>3095</v>
      </c>
      <c r="I16" s="184">
        <v>65.78108395324124</v>
      </c>
      <c r="J16" s="184">
        <v>-1.4645017510347023</v>
      </c>
      <c r="K16" s="185">
        <v>2586</v>
      </c>
      <c r="L16" s="184">
        <v>82.33046800382044</v>
      </c>
      <c r="M16" s="185">
        <v>2596</v>
      </c>
      <c r="N16" s="184">
        <v>83.87722132471728</v>
      </c>
      <c r="O16" s="179">
        <f t="shared" si="0"/>
        <v>255</v>
      </c>
      <c r="P16" s="177">
        <f t="shared" si="1"/>
        <v>5.730337078651686</v>
      </c>
      <c r="Q16" s="179">
        <f t="shared" si="2"/>
        <v>70.58426966292134</v>
      </c>
      <c r="R16" s="177">
        <f t="shared" si="3"/>
        <v>65.78108395324124</v>
      </c>
      <c r="S16" s="179">
        <f t="shared" si="4"/>
        <v>-46</v>
      </c>
      <c r="T16" s="177">
        <f t="shared" si="5"/>
        <v>-1.4645017510347023</v>
      </c>
      <c r="U16" s="177">
        <f t="shared" si="6"/>
        <v>82.33046800382044</v>
      </c>
      <c r="V16" s="177">
        <f t="shared" si="7"/>
        <v>83.87722132471728</v>
      </c>
      <c r="W16" s="177"/>
    </row>
    <row r="17" spans="1:23" ht="15.75">
      <c r="A17" s="187">
        <v>11</v>
      </c>
      <c r="B17" s="186" t="s">
        <v>56</v>
      </c>
      <c r="C17" s="185">
        <v>3427</v>
      </c>
      <c r="D17" s="185">
        <v>3373</v>
      </c>
      <c r="E17" s="184">
        <v>-1.5757222060110885</v>
      </c>
      <c r="F17" s="185">
        <v>2366</v>
      </c>
      <c r="G17" s="184">
        <v>69.03997665596732</v>
      </c>
      <c r="H17" s="185">
        <v>2405</v>
      </c>
      <c r="I17" s="184">
        <v>71.30151200711532</v>
      </c>
      <c r="J17" s="184">
        <v>1.6483516483516483</v>
      </c>
      <c r="K17" s="185">
        <v>1990</v>
      </c>
      <c r="L17" s="184">
        <v>84.10819949281488</v>
      </c>
      <c r="M17" s="185">
        <v>2007</v>
      </c>
      <c r="N17" s="184">
        <v>83.45114345114345</v>
      </c>
      <c r="O17" s="179">
        <f t="shared" si="0"/>
        <v>-54</v>
      </c>
      <c r="P17" s="177">
        <f t="shared" si="1"/>
        <v>-1.5757222060110885</v>
      </c>
      <c r="Q17" s="179">
        <f t="shared" si="2"/>
        <v>69.03997665596732</v>
      </c>
      <c r="R17" s="177">
        <f t="shared" si="3"/>
        <v>71.30151200711532</v>
      </c>
      <c r="S17" s="179">
        <f t="shared" si="4"/>
        <v>39</v>
      </c>
      <c r="T17" s="177">
        <f t="shared" si="5"/>
        <v>1.6483516483516483</v>
      </c>
      <c r="U17" s="177">
        <f t="shared" si="6"/>
        <v>84.10819949281488</v>
      </c>
      <c r="V17" s="177">
        <f t="shared" si="7"/>
        <v>83.45114345114345</v>
      </c>
      <c r="W17" s="177"/>
    </row>
    <row r="18" spans="1:23" ht="15.75">
      <c r="A18" s="187">
        <v>12</v>
      </c>
      <c r="B18" s="186" t="s">
        <v>55</v>
      </c>
      <c r="C18" s="185">
        <v>9902</v>
      </c>
      <c r="D18" s="185">
        <v>10130</v>
      </c>
      <c r="E18" s="184">
        <v>2.3025651383558876</v>
      </c>
      <c r="F18" s="185">
        <v>7219</v>
      </c>
      <c r="G18" s="184">
        <v>72.90446374469803</v>
      </c>
      <c r="H18" s="185">
        <v>6728</v>
      </c>
      <c r="I18" s="184">
        <v>66.41658440276407</v>
      </c>
      <c r="J18" s="184">
        <v>-6.801496052084777</v>
      </c>
      <c r="K18" s="185">
        <v>6151</v>
      </c>
      <c r="L18" s="184">
        <v>85.20570716165673</v>
      </c>
      <c r="M18" s="185">
        <v>5932</v>
      </c>
      <c r="N18" s="184">
        <v>88.16884661117717</v>
      </c>
      <c r="O18" s="179">
        <f t="shared" si="0"/>
        <v>228</v>
      </c>
      <c r="P18" s="177">
        <f t="shared" si="1"/>
        <v>2.3025651383558876</v>
      </c>
      <c r="Q18" s="179">
        <f t="shared" si="2"/>
        <v>72.90446374469803</v>
      </c>
      <c r="R18" s="177">
        <f t="shared" si="3"/>
        <v>66.41658440276407</v>
      </c>
      <c r="S18" s="179">
        <f t="shared" si="4"/>
        <v>-491</v>
      </c>
      <c r="T18" s="177">
        <f t="shared" si="5"/>
        <v>-6.801496052084777</v>
      </c>
      <c r="U18" s="177">
        <f t="shared" si="6"/>
        <v>85.20570716165673</v>
      </c>
      <c r="V18" s="177">
        <f t="shared" si="7"/>
        <v>88.16884661117717</v>
      </c>
      <c r="W18" s="177"/>
    </row>
    <row r="19" spans="1:23" ht="15.75">
      <c r="A19" s="187">
        <v>13</v>
      </c>
      <c r="B19" s="186" t="s">
        <v>54</v>
      </c>
      <c r="C19" s="185">
        <v>4983</v>
      </c>
      <c r="D19" s="185">
        <v>5196</v>
      </c>
      <c r="E19" s="184">
        <v>4.274533413606261</v>
      </c>
      <c r="F19" s="185">
        <v>3151</v>
      </c>
      <c r="G19" s="184">
        <v>63.2349989965884</v>
      </c>
      <c r="H19" s="185">
        <v>3147</v>
      </c>
      <c r="I19" s="184">
        <v>60.56581986143187</v>
      </c>
      <c r="J19" s="184">
        <v>-0.12694382735639478</v>
      </c>
      <c r="K19" s="185">
        <v>2457</v>
      </c>
      <c r="L19" s="184">
        <v>77.9752459536655</v>
      </c>
      <c r="M19" s="185">
        <v>2516</v>
      </c>
      <c r="N19" s="184">
        <v>79.94915792818557</v>
      </c>
      <c r="O19" s="179">
        <f t="shared" si="0"/>
        <v>213</v>
      </c>
      <c r="P19" s="177">
        <f t="shared" si="1"/>
        <v>4.274533413606261</v>
      </c>
      <c r="Q19" s="179">
        <f t="shared" si="2"/>
        <v>63.2349989965884</v>
      </c>
      <c r="R19" s="177">
        <f t="shared" si="3"/>
        <v>60.56581986143187</v>
      </c>
      <c r="S19" s="179">
        <f t="shared" si="4"/>
        <v>-4</v>
      </c>
      <c r="T19" s="177">
        <f t="shared" si="5"/>
        <v>-0.12694382735639478</v>
      </c>
      <c r="U19" s="177">
        <f t="shared" si="6"/>
        <v>77.9752459536655</v>
      </c>
      <c r="V19" s="177">
        <f t="shared" si="7"/>
        <v>79.94915792818557</v>
      </c>
      <c r="W19" s="177"/>
    </row>
    <row r="20" spans="1:23" ht="15.75">
      <c r="A20" s="187">
        <v>14</v>
      </c>
      <c r="B20" s="186" t="s">
        <v>53</v>
      </c>
      <c r="C20" s="185">
        <v>4435</v>
      </c>
      <c r="D20" s="185">
        <v>4499</v>
      </c>
      <c r="E20" s="184">
        <v>1.4430665163472378</v>
      </c>
      <c r="F20" s="185">
        <v>2941</v>
      </c>
      <c r="G20" s="184">
        <v>66.31341600901916</v>
      </c>
      <c r="H20" s="185">
        <v>2943</v>
      </c>
      <c r="I20" s="184">
        <v>65.41453656368081</v>
      </c>
      <c r="J20" s="184">
        <v>0.06800408024481469</v>
      </c>
      <c r="K20" s="185">
        <v>2464</v>
      </c>
      <c r="L20" s="184">
        <v>83.78102686161169</v>
      </c>
      <c r="M20" s="185">
        <v>2519</v>
      </c>
      <c r="N20" s="184">
        <v>85.5929323819232</v>
      </c>
      <c r="O20" s="179">
        <f t="shared" si="0"/>
        <v>64</v>
      </c>
      <c r="P20" s="177">
        <f t="shared" si="1"/>
        <v>1.4430665163472378</v>
      </c>
      <c r="Q20" s="179">
        <f t="shared" si="2"/>
        <v>66.31341600901916</v>
      </c>
      <c r="R20" s="177">
        <f t="shared" si="3"/>
        <v>65.41453656368081</v>
      </c>
      <c r="S20" s="179">
        <f t="shared" si="4"/>
        <v>2</v>
      </c>
      <c r="T20" s="177">
        <f t="shared" si="5"/>
        <v>0.06800408024481469</v>
      </c>
      <c r="U20" s="177">
        <f t="shared" si="6"/>
        <v>83.78102686161169</v>
      </c>
      <c r="V20" s="177">
        <f t="shared" si="7"/>
        <v>85.5929323819232</v>
      </c>
      <c r="W20" s="177"/>
    </row>
    <row r="21" spans="1:23" ht="15.75">
      <c r="A21" s="187">
        <v>15</v>
      </c>
      <c r="B21" s="186" t="s">
        <v>52</v>
      </c>
      <c r="C21" s="185">
        <v>9034</v>
      </c>
      <c r="D21" s="185">
        <v>8850</v>
      </c>
      <c r="E21" s="184">
        <v>-2.036750055346469</v>
      </c>
      <c r="F21" s="185">
        <v>4732</v>
      </c>
      <c r="G21" s="184">
        <v>52.379898162497234</v>
      </c>
      <c r="H21" s="185">
        <v>4611</v>
      </c>
      <c r="I21" s="184">
        <v>52.101694915254235</v>
      </c>
      <c r="J21" s="184">
        <v>-2.5570583262890954</v>
      </c>
      <c r="K21" s="185">
        <v>3992</v>
      </c>
      <c r="L21" s="184">
        <v>84.36179205409975</v>
      </c>
      <c r="M21" s="185">
        <v>3900</v>
      </c>
      <c r="N21" s="184">
        <v>84.58035133376708</v>
      </c>
      <c r="O21" s="179">
        <f t="shared" si="0"/>
        <v>-184</v>
      </c>
      <c r="P21" s="177">
        <f t="shared" si="1"/>
        <v>-2.036750055346469</v>
      </c>
      <c r="Q21" s="179">
        <f t="shared" si="2"/>
        <v>52.379898162497234</v>
      </c>
      <c r="R21" s="177">
        <f t="shared" si="3"/>
        <v>52.101694915254235</v>
      </c>
      <c r="S21" s="179">
        <f t="shared" si="4"/>
        <v>-121</v>
      </c>
      <c r="T21" s="177">
        <f t="shared" si="5"/>
        <v>-2.5570583262890954</v>
      </c>
      <c r="U21" s="177">
        <f t="shared" si="6"/>
        <v>84.36179205409975</v>
      </c>
      <c r="V21" s="177">
        <f t="shared" si="7"/>
        <v>84.58035133376708</v>
      </c>
      <c r="W21" s="177"/>
    </row>
    <row r="22" spans="1:23" ht="15.75">
      <c r="A22" s="187">
        <v>16</v>
      </c>
      <c r="B22" s="186" t="s">
        <v>51</v>
      </c>
      <c r="C22" s="185">
        <v>4495</v>
      </c>
      <c r="D22" s="185">
        <v>4785</v>
      </c>
      <c r="E22" s="184">
        <v>6.451612903225806</v>
      </c>
      <c r="F22" s="185">
        <v>3047</v>
      </c>
      <c r="G22" s="184">
        <v>67.78642936596218</v>
      </c>
      <c r="H22" s="185">
        <v>3279</v>
      </c>
      <c r="I22" s="184">
        <v>68.52664576802508</v>
      </c>
      <c r="J22" s="184">
        <v>7.614046603216278</v>
      </c>
      <c r="K22" s="185">
        <v>2501</v>
      </c>
      <c r="L22" s="184">
        <v>82.08073514932721</v>
      </c>
      <c r="M22" s="185">
        <v>2788</v>
      </c>
      <c r="N22" s="184">
        <v>85.02592253735895</v>
      </c>
      <c r="O22" s="179">
        <f t="shared" si="0"/>
        <v>290</v>
      </c>
      <c r="P22" s="177">
        <f t="shared" si="1"/>
        <v>6.451612903225806</v>
      </c>
      <c r="Q22" s="179">
        <f t="shared" si="2"/>
        <v>67.78642936596218</v>
      </c>
      <c r="R22" s="177">
        <f t="shared" si="3"/>
        <v>68.52664576802508</v>
      </c>
      <c r="S22" s="179">
        <f t="shared" si="4"/>
        <v>232</v>
      </c>
      <c r="T22" s="177">
        <f t="shared" si="5"/>
        <v>7.614046603216278</v>
      </c>
      <c r="U22" s="177">
        <f t="shared" si="6"/>
        <v>82.08073514932721</v>
      </c>
      <c r="V22" s="177">
        <f t="shared" si="7"/>
        <v>85.02592253735895</v>
      </c>
      <c r="W22" s="177"/>
    </row>
    <row r="23" spans="1:23" ht="15.75">
      <c r="A23" s="187">
        <v>17</v>
      </c>
      <c r="B23" s="186" t="s">
        <v>50</v>
      </c>
      <c r="C23" s="185">
        <v>2827</v>
      </c>
      <c r="D23" s="185">
        <v>3009</v>
      </c>
      <c r="E23" s="184">
        <v>6.4379200565970995</v>
      </c>
      <c r="F23" s="185">
        <v>1626</v>
      </c>
      <c r="G23" s="184">
        <v>57.516802263883974</v>
      </c>
      <c r="H23" s="185">
        <v>1698</v>
      </c>
      <c r="I23" s="184">
        <v>56.43070787637089</v>
      </c>
      <c r="J23" s="184">
        <v>4.428044280442805</v>
      </c>
      <c r="K23" s="185">
        <v>1350</v>
      </c>
      <c r="L23" s="184">
        <v>83.02583025830258</v>
      </c>
      <c r="M23" s="185">
        <v>1458</v>
      </c>
      <c r="N23" s="184">
        <v>85.86572438162544</v>
      </c>
      <c r="O23" s="179">
        <f t="shared" si="0"/>
        <v>182</v>
      </c>
      <c r="P23" s="177">
        <f t="shared" si="1"/>
        <v>6.4379200565970995</v>
      </c>
      <c r="Q23" s="179">
        <f t="shared" si="2"/>
        <v>57.516802263883974</v>
      </c>
      <c r="R23" s="177">
        <f t="shared" si="3"/>
        <v>56.43070787637089</v>
      </c>
      <c r="S23" s="179">
        <f t="shared" si="4"/>
        <v>72</v>
      </c>
      <c r="T23" s="177">
        <f t="shared" si="5"/>
        <v>4.428044280442805</v>
      </c>
      <c r="U23" s="177">
        <f t="shared" si="6"/>
        <v>83.02583025830258</v>
      </c>
      <c r="V23" s="177">
        <f t="shared" si="7"/>
        <v>85.86572438162544</v>
      </c>
      <c r="W23" s="177"/>
    </row>
    <row r="24" spans="1:23" ht="15.75">
      <c r="A24" s="187">
        <v>18</v>
      </c>
      <c r="B24" s="186" t="s">
        <v>49</v>
      </c>
      <c r="C24" s="185">
        <v>3413</v>
      </c>
      <c r="D24" s="185">
        <v>3322</v>
      </c>
      <c r="E24" s="184">
        <v>-2.6662760035159683</v>
      </c>
      <c r="F24" s="185">
        <v>2456</v>
      </c>
      <c r="G24" s="184">
        <v>71.96015235862878</v>
      </c>
      <c r="H24" s="185">
        <v>2354</v>
      </c>
      <c r="I24" s="184">
        <v>70.86092715231788</v>
      </c>
      <c r="J24" s="184">
        <v>-4.153094462540716</v>
      </c>
      <c r="K24" s="185">
        <v>2062</v>
      </c>
      <c r="L24" s="184">
        <v>83.95765472312704</v>
      </c>
      <c r="M24" s="185">
        <v>2039</v>
      </c>
      <c r="N24" s="184">
        <v>86.61852166525064</v>
      </c>
      <c r="O24" s="179">
        <f t="shared" si="0"/>
        <v>-91</v>
      </c>
      <c r="P24" s="177">
        <f t="shared" si="1"/>
        <v>-2.6662760035159683</v>
      </c>
      <c r="Q24" s="179">
        <f t="shared" si="2"/>
        <v>71.96015235862878</v>
      </c>
      <c r="R24" s="177">
        <f t="shared" si="3"/>
        <v>70.86092715231788</v>
      </c>
      <c r="S24" s="179">
        <f t="shared" si="4"/>
        <v>-102</v>
      </c>
      <c r="T24" s="177">
        <f t="shared" si="5"/>
        <v>-4.153094462540716</v>
      </c>
      <c r="U24" s="177">
        <f t="shared" si="6"/>
        <v>83.95765472312704</v>
      </c>
      <c r="V24" s="177">
        <f t="shared" si="7"/>
        <v>86.61852166525064</v>
      </c>
      <c r="W24" s="177"/>
    </row>
    <row r="25" spans="1:23" ht="15.75">
      <c r="A25" s="187">
        <v>19</v>
      </c>
      <c r="B25" s="186" t="s">
        <v>48</v>
      </c>
      <c r="C25" s="185">
        <v>1697</v>
      </c>
      <c r="D25" s="185">
        <v>1759</v>
      </c>
      <c r="E25" s="184">
        <v>3.6535061873895107</v>
      </c>
      <c r="F25" s="185">
        <v>1210</v>
      </c>
      <c r="G25" s="184">
        <v>71.30229817324691</v>
      </c>
      <c r="H25" s="185">
        <v>1283</v>
      </c>
      <c r="I25" s="184">
        <v>72.93916998294486</v>
      </c>
      <c r="J25" s="184">
        <v>6.033057851239669</v>
      </c>
      <c r="K25" s="185">
        <v>1025</v>
      </c>
      <c r="L25" s="184">
        <v>84.7107438016529</v>
      </c>
      <c r="M25" s="185">
        <v>1122</v>
      </c>
      <c r="N25" s="184">
        <v>87.45128604832423</v>
      </c>
      <c r="O25" s="179">
        <f t="shared" si="0"/>
        <v>62</v>
      </c>
      <c r="P25" s="177">
        <f t="shared" si="1"/>
        <v>3.6535061873895107</v>
      </c>
      <c r="Q25" s="179">
        <f t="shared" si="2"/>
        <v>71.30229817324691</v>
      </c>
      <c r="R25" s="177">
        <f t="shared" si="3"/>
        <v>72.93916998294486</v>
      </c>
      <c r="S25" s="179">
        <f t="shared" si="4"/>
        <v>73</v>
      </c>
      <c r="T25" s="177">
        <f t="shared" si="5"/>
        <v>6.033057851239669</v>
      </c>
      <c r="U25" s="177">
        <f t="shared" si="6"/>
        <v>84.7107438016529</v>
      </c>
      <c r="V25" s="177">
        <f t="shared" si="7"/>
        <v>87.45128604832423</v>
      </c>
      <c r="W25" s="177"/>
    </row>
    <row r="26" spans="1:23" ht="15.75">
      <c r="A26" s="187">
        <v>20</v>
      </c>
      <c r="B26" s="186" t="s">
        <v>47</v>
      </c>
      <c r="C26" s="185">
        <v>12288</v>
      </c>
      <c r="D26" s="185">
        <v>12972</v>
      </c>
      <c r="E26" s="184">
        <v>5.56640625</v>
      </c>
      <c r="F26" s="185">
        <v>6008</v>
      </c>
      <c r="G26" s="184">
        <v>48.893229166666664</v>
      </c>
      <c r="H26" s="185">
        <v>6231</v>
      </c>
      <c r="I26" s="184">
        <v>48.03422756706753</v>
      </c>
      <c r="J26" s="184">
        <v>3.711717709720373</v>
      </c>
      <c r="K26" s="185">
        <v>5019</v>
      </c>
      <c r="L26" s="184">
        <v>83.53861517976031</v>
      </c>
      <c r="M26" s="185">
        <v>5363</v>
      </c>
      <c r="N26" s="184">
        <v>86.06965174129353</v>
      </c>
      <c r="O26" s="179">
        <f t="shared" si="0"/>
        <v>684</v>
      </c>
      <c r="P26" s="177">
        <f t="shared" si="1"/>
        <v>5.56640625</v>
      </c>
      <c r="Q26" s="179">
        <f t="shared" si="2"/>
        <v>48.893229166666664</v>
      </c>
      <c r="R26" s="177">
        <f t="shared" si="3"/>
        <v>48.03422756706753</v>
      </c>
      <c r="S26" s="179">
        <f t="shared" si="4"/>
        <v>223</v>
      </c>
      <c r="T26" s="177">
        <f t="shared" si="5"/>
        <v>3.711717709720373</v>
      </c>
      <c r="U26" s="177">
        <f t="shared" si="6"/>
        <v>83.53861517976031</v>
      </c>
      <c r="V26" s="177">
        <f t="shared" si="7"/>
        <v>86.06965174129353</v>
      </c>
      <c r="W26" s="177"/>
    </row>
    <row r="27" spans="1:23" ht="15.75">
      <c r="A27" s="187">
        <v>21</v>
      </c>
      <c r="B27" s="186" t="s">
        <v>46</v>
      </c>
      <c r="C27" s="185">
        <v>4636</v>
      </c>
      <c r="D27" s="185">
        <v>4867</v>
      </c>
      <c r="E27" s="184">
        <v>4.98274374460742</v>
      </c>
      <c r="F27" s="185">
        <v>2930</v>
      </c>
      <c r="G27" s="184">
        <v>63.201035375323556</v>
      </c>
      <c r="H27" s="185">
        <v>2977</v>
      </c>
      <c r="I27" s="184">
        <v>61.167043353194984</v>
      </c>
      <c r="J27" s="184">
        <v>1.6040955631399318</v>
      </c>
      <c r="K27" s="185">
        <v>2449</v>
      </c>
      <c r="L27" s="184">
        <v>83.58361774744027</v>
      </c>
      <c r="M27" s="185">
        <v>2520</v>
      </c>
      <c r="N27" s="184">
        <v>84.6489754786698</v>
      </c>
      <c r="O27" s="179">
        <f t="shared" si="0"/>
        <v>231</v>
      </c>
      <c r="P27" s="177">
        <f t="shared" si="1"/>
        <v>4.98274374460742</v>
      </c>
      <c r="Q27" s="179">
        <f t="shared" si="2"/>
        <v>63.201035375323556</v>
      </c>
      <c r="R27" s="177">
        <f t="shared" si="3"/>
        <v>61.167043353194984</v>
      </c>
      <c r="S27" s="179">
        <f t="shared" si="4"/>
        <v>47</v>
      </c>
      <c r="T27" s="177">
        <f t="shared" si="5"/>
        <v>1.6040955631399318</v>
      </c>
      <c r="U27" s="177">
        <f t="shared" si="6"/>
        <v>83.58361774744027</v>
      </c>
      <c r="V27" s="177">
        <f t="shared" si="7"/>
        <v>84.6489754786698</v>
      </c>
      <c r="W27" s="177"/>
    </row>
    <row r="28" spans="1:23" ht="15.75">
      <c r="A28" s="187">
        <v>22</v>
      </c>
      <c r="B28" s="186" t="s">
        <v>45</v>
      </c>
      <c r="C28" s="185">
        <v>3352</v>
      </c>
      <c r="D28" s="185">
        <v>3395</v>
      </c>
      <c r="E28" s="184">
        <v>1.2828162291169452</v>
      </c>
      <c r="F28" s="185">
        <v>2217</v>
      </c>
      <c r="G28" s="184">
        <v>66.13961813842482</v>
      </c>
      <c r="H28" s="185">
        <v>2360</v>
      </c>
      <c r="I28" s="184">
        <v>69.5139911634757</v>
      </c>
      <c r="J28" s="184">
        <v>6.450157870996843</v>
      </c>
      <c r="K28" s="185">
        <v>1854</v>
      </c>
      <c r="L28" s="184">
        <v>83.62652232746956</v>
      </c>
      <c r="M28" s="185">
        <v>1993</v>
      </c>
      <c r="N28" s="184">
        <v>84.44915254237289</v>
      </c>
      <c r="O28" s="179">
        <f t="shared" si="0"/>
        <v>43</v>
      </c>
      <c r="P28" s="177">
        <f t="shared" si="1"/>
        <v>1.2828162291169452</v>
      </c>
      <c r="Q28" s="179">
        <f t="shared" si="2"/>
        <v>66.13961813842482</v>
      </c>
      <c r="R28" s="177">
        <f t="shared" si="3"/>
        <v>69.5139911634757</v>
      </c>
      <c r="S28" s="179">
        <f t="shared" si="4"/>
        <v>143</v>
      </c>
      <c r="T28" s="177">
        <f t="shared" si="5"/>
        <v>6.450157870996843</v>
      </c>
      <c r="U28" s="177">
        <f t="shared" si="6"/>
        <v>83.62652232746956</v>
      </c>
      <c r="V28" s="177">
        <f t="shared" si="7"/>
        <v>84.44915254237289</v>
      </c>
      <c r="W28" s="177"/>
    </row>
    <row r="29" spans="1:23" ht="15.75">
      <c r="A29" s="187">
        <v>23</v>
      </c>
      <c r="B29" s="186" t="s">
        <v>44</v>
      </c>
      <c r="C29" s="185">
        <v>3248</v>
      </c>
      <c r="D29" s="185">
        <v>3421</v>
      </c>
      <c r="E29" s="184">
        <v>5.3263546798029555</v>
      </c>
      <c r="F29" s="185">
        <v>2300</v>
      </c>
      <c r="G29" s="184">
        <v>70.8128078817734</v>
      </c>
      <c r="H29" s="185">
        <v>2200</v>
      </c>
      <c r="I29" s="184">
        <v>64.30868167202573</v>
      </c>
      <c r="J29" s="184">
        <v>-4.3478260869565215</v>
      </c>
      <c r="K29" s="185">
        <v>1872</v>
      </c>
      <c r="L29" s="184">
        <v>81.3913043478261</v>
      </c>
      <c r="M29" s="185">
        <v>1789</v>
      </c>
      <c r="N29" s="184">
        <v>81.31818181818181</v>
      </c>
      <c r="O29" s="179">
        <f t="shared" si="0"/>
        <v>173</v>
      </c>
      <c r="P29" s="177">
        <f t="shared" si="1"/>
        <v>5.3263546798029555</v>
      </c>
      <c r="Q29" s="179">
        <f t="shared" si="2"/>
        <v>70.8128078817734</v>
      </c>
      <c r="R29" s="177">
        <f t="shared" si="3"/>
        <v>64.30868167202573</v>
      </c>
      <c r="S29" s="179">
        <f t="shared" si="4"/>
        <v>-100</v>
      </c>
      <c r="T29" s="177">
        <f t="shared" si="5"/>
        <v>-4.3478260869565215</v>
      </c>
      <c r="U29" s="177">
        <f t="shared" si="6"/>
        <v>81.3913043478261</v>
      </c>
      <c r="V29" s="177">
        <f t="shared" si="7"/>
        <v>81.31818181818181</v>
      </c>
      <c r="W29" s="177"/>
    </row>
    <row r="30" spans="1:23" ht="15.75">
      <c r="A30" s="187">
        <v>24</v>
      </c>
      <c r="B30" s="186" t="s">
        <v>43</v>
      </c>
      <c r="C30" s="185">
        <v>1991</v>
      </c>
      <c r="D30" s="185">
        <v>2193</v>
      </c>
      <c r="E30" s="184">
        <v>10.145655449522852</v>
      </c>
      <c r="F30" s="185">
        <v>1332</v>
      </c>
      <c r="G30" s="184">
        <v>66.90105474635861</v>
      </c>
      <c r="H30" s="185">
        <v>1498</v>
      </c>
      <c r="I30" s="184">
        <v>68.30825353397172</v>
      </c>
      <c r="J30" s="184">
        <v>12.462462462462462</v>
      </c>
      <c r="K30" s="185">
        <v>1060</v>
      </c>
      <c r="L30" s="184">
        <v>79.57957957957957</v>
      </c>
      <c r="M30" s="185">
        <v>1244</v>
      </c>
      <c r="N30" s="184">
        <v>83.04405874499332</v>
      </c>
      <c r="O30" s="179">
        <f t="shared" si="0"/>
        <v>202</v>
      </c>
      <c r="P30" s="177">
        <f t="shared" si="1"/>
        <v>10.145655449522852</v>
      </c>
      <c r="Q30" s="179">
        <f t="shared" si="2"/>
        <v>66.90105474635861</v>
      </c>
      <c r="R30" s="177">
        <f t="shared" si="3"/>
        <v>68.30825353397172</v>
      </c>
      <c r="S30" s="179">
        <f t="shared" si="4"/>
        <v>166</v>
      </c>
      <c r="T30" s="177">
        <f t="shared" si="5"/>
        <v>12.462462462462462</v>
      </c>
      <c r="U30" s="177">
        <f t="shared" si="6"/>
        <v>79.57957957957957</v>
      </c>
      <c r="V30" s="177">
        <f t="shared" si="7"/>
        <v>83.04405874499332</v>
      </c>
      <c r="W30" s="177"/>
    </row>
    <row r="31" spans="1:23" ht="15.75">
      <c r="A31" s="187">
        <v>25</v>
      </c>
      <c r="B31" s="186" t="s">
        <v>42</v>
      </c>
      <c r="C31" s="185">
        <v>2355</v>
      </c>
      <c r="D31" s="185">
        <v>2696</v>
      </c>
      <c r="E31" s="184">
        <v>14.479830148619957</v>
      </c>
      <c r="F31" s="185">
        <v>1846</v>
      </c>
      <c r="G31" s="184">
        <v>78.3864118895966</v>
      </c>
      <c r="H31" s="185">
        <v>2083</v>
      </c>
      <c r="I31" s="184">
        <v>77.26261127596439</v>
      </c>
      <c r="J31" s="184">
        <v>12.838569880823401</v>
      </c>
      <c r="K31" s="185">
        <v>1636</v>
      </c>
      <c r="L31" s="184">
        <v>88.62405200433369</v>
      </c>
      <c r="M31" s="185">
        <v>1913</v>
      </c>
      <c r="N31" s="184">
        <v>91.83869419107057</v>
      </c>
      <c r="O31" s="179">
        <f t="shared" si="0"/>
        <v>341</v>
      </c>
      <c r="P31" s="177">
        <f t="shared" si="1"/>
        <v>14.479830148619957</v>
      </c>
      <c r="Q31" s="179">
        <f t="shared" si="2"/>
        <v>78.3864118895966</v>
      </c>
      <c r="R31" s="177">
        <f t="shared" si="3"/>
        <v>77.26261127596439</v>
      </c>
      <c r="S31" s="179">
        <f t="shared" si="4"/>
        <v>237</v>
      </c>
      <c r="T31" s="177">
        <f t="shared" si="5"/>
        <v>12.838569880823401</v>
      </c>
      <c r="U31" s="177">
        <f t="shared" si="6"/>
        <v>88.62405200433369</v>
      </c>
      <c r="V31" s="177">
        <f t="shared" si="7"/>
        <v>91.83869419107057</v>
      </c>
      <c r="W31" s="177"/>
    </row>
    <row r="32" spans="1:23" ht="15.75">
      <c r="A32" s="187">
        <v>26</v>
      </c>
      <c r="B32" s="186" t="s">
        <v>41</v>
      </c>
      <c r="C32" s="185">
        <v>6819</v>
      </c>
      <c r="D32" s="185">
        <v>7765</v>
      </c>
      <c r="E32" s="184">
        <v>13.873001906437894</v>
      </c>
      <c r="F32" s="185">
        <v>4608</v>
      </c>
      <c r="G32" s="184">
        <v>67.57589089309283</v>
      </c>
      <c r="H32" s="185">
        <v>4905</v>
      </c>
      <c r="I32" s="184">
        <v>63.16806181584031</v>
      </c>
      <c r="J32" s="184">
        <v>6.4453125</v>
      </c>
      <c r="K32" s="185">
        <v>3169</v>
      </c>
      <c r="L32" s="184">
        <v>68.77170138888889</v>
      </c>
      <c r="M32" s="185">
        <v>3337</v>
      </c>
      <c r="N32" s="184">
        <v>68.03261977573904</v>
      </c>
      <c r="O32" s="179">
        <f t="shared" si="0"/>
        <v>946</v>
      </c>
      <c r="P32" s="177">
        <f t="shared" si="1"/>
        <v>13.873001906437894</v>
      </c>
      <c r="Q32" s="179">
        <f t="shared" si="2"/>
        <v>67.57589089309283</v>
      </c>
      <c r="R32" s="177">
        <f t="shared" si="3"/>
        <v>63.16806181584031</v>
      </c>
      <c r="S32" s="179">
        <f t="shared" si="4"/>
        <v>297</v>
      </c>
      <c r="T32" s="177">
        <f t="shared" si="5"/>
        <v>6.4453125</v>
      </c>
      <c r="U32" s="177">
        <f t="shared" si="6"/>
        <v>68.77170138888889</v>
      </c>
      <c r="V32" s="177">
        <f t="shared" si="7"/>
        <v>68.03261977573904</v>
      </c>
      <c r="W32" s="177"/>
    </row>
    <row r="33" spans="1:23" ht="15.75">
      <c r="A33" s="187">
        <v>27</v>
      </c>
      <c r="B33" s="186" t="s">
        <v>40</v>
      </c>
      <c r="C33" s="185">
        <v>2160</v>
      </c>
      <c r="D33" s="185">
        <v>1941</v>
      </c>
      <c r="E33" s="184">
        <v>-10.13888888888889</v>
      </c>
      <c r="F33" s="185">
        <v>813</v>
      </c>
      <c r="G33" s="184">
        <v>37.638888888888886</v>
      </c>
      <c r="H33" s="185">
        <v>827</v>
      </c>
      <c r="I33" s="184">
        <v>42.6069036579083</v>
      </c>
      <c r="J33" s="184">
        <v>1.7220172201722017</v>
      </c>
      <c r="K33" s="185">
        <v>616</v>
      </c>
      <c r="L33" s="184">
        <v>75.76875768757688</v>
      </c>
      <c r="M33" s="185">
        <v>604</v>
      </c>
      <c r="N33" s="184">
        <v>73.03506650544135</v>
      </c>
      <c r="O33" s="179">
        <f t="shared" si="0"/>
        <v>-219</v>
      </c>
      <c r="P33" s="177">
        <f t="shared" si="1"/>
        <v>-10.13888888888889</v>
      </c>
      <c r="Q33" s="179">
        <f t="shared" si="2"/>
        <v>37.638888888888886</v>
      </c>
      <c r="R33" s="177">
        <f t="shared" si="3"/>
        <v>42.6069036579083</v>
      </c>
      <c r="S33" s="179">
        <f t="shared" si="4"/>
        <v>14</v>
      </c>
      <c r="T33" s="177">
        <f t="shared" si="5"/>
        <v>1.7220172201722017</v>
      </c>
      <c r="U33" s="177">
        <f t="shared" si="6"/>
        <v>75.76875768757688</v>
      </c>
      <c r="V33" s="177">
        <f t="shared" si="7"/>
        <v>73.03506650544135</v>
      </c>
      <c r="W33" s="177"/>
    </row>
    <row r="34" spans="1:23" ht="12.75">
      <c r="A34" s="183"/>
      <c r="B34" s="182" t="s">
        <v>13</v>
      </c>
      <c r="C34" s="181">
        <v>146362</v>
      </c>
      <c r="D34" s="181">
        <v>152633</v>
      </c>
      <c r="E34" s="180">
        <v>4.284582063650401</v>
      </c>
      <c r="F34" s="181">
        <v>92091</v>
      </c>
      <c r="G34" s="180">
        <v>62.92002022382859</v>
      </c>
      <c r="H34" s="181">
        <v>94094</v>
      </c>
      <c r="I34" s="180">
        <v>61.64721914658036</v>
      </c>
      <c r="J34" s="180">
        <v>2.1750225320606793</v>
      </c>
      <c r="K34" s="181">
        <v>76347</v>
      </c>
      <c r="L34" s="180">
        <v>82.90386682737727</v>
      </c>
      <c r="M34" s="181">
        <v>79491</v>
      </c>
      <c r="N34" s="180">
        <v>84.48041320381746</v>
      </c>
      <c r="O34" s="179">
        <f t="shared" si="0"/>
        <v>6271</v>
      </c>
      <c r="P34" s="177">
        <f t="shared" si="1"/>
        <v>4.284582063650401</v>
      </c>
      <c r="Q34" s="179">
        <f t="shared" si="2"/>
        <v>62.92002022382859</v>
      </c>
      <c r="R34" s="177">
        <f t="shared" si="3"/>
        <v>61.64721914658036</v>
      </c>
      <c r="S34" s="179">
        <f t="shared" si="4"/>
        <v>2003</v>
      </c>
      <c r="T34" s="177">
        <f t="shared" si="5"/>
        <v>2.1750225320606793</v>
      </c>
      <c r="U34" s="177">
        <f t="shared" si="6"/>
        <v>82.90386682737727</v>
      </c>
      <c r="V34" s="177">
        <f t="shared" si="7"/>
        <v>84.48041320381746</v>
      </c>
      <c r="W34" s="177"/>
    </row>
    <row r="35" spans="2:23" ht="12.75">
      <c r="B35" s="176" t="s">
        <v>217</v>
      </c>
      <c r="O35" s="177"/>
      <c r="P35" s="177"/>
      <c r="Q35" s="177"/>
      <c r="R35" s="177"/>
      <c r="S35" s="177"/>
      <c r="T35" s="177"/>
      <c r="U35" s="177"/>
      <c r="V35" s="177"/>
      <c r="W35" s="177"/>
    </row>
    <row r="36" spans="2:23" ht="12.75">
      <c r="B36" s="176" t="s">
        <v>216</v>
      </c>
      <c r="F36" s="178"/>
      <c r="O36" s="177"/>
      <c r="P36" s="177"/>
      <c r="Q36" s="177"/>
      <c r="R36" s="177"/>
      <c r="S36" s="177"/>
      <c r="T36" s="177"/>
      <c r="U36" s="177"/>
      <c r="V36" s="177"/>
      <c r="W36" s="177"/>
    </row>
    <row r="37" spans="11:23" ht="12.75">
      <c r="K37" s="178"/>
      <c r="O37" s="177"/>
      <c r="P37" s="177"/>
      <c r="Q37" s="177"/>
      <c r="R37" s="177"/>
      <c r="S37" s="177"/>
      <c r="T37" s="177"/>
      <c r="U37" s="177"/>
      <c r="V37" s="177"/>
      <c r="W37" s="177"/>
    </row>
    <row r="38" spans="3:23" ht="12.75">
      <c r="C38" s="178"/>
      <c r="O38" s="177"/>
      <c r="P38" s="177"/>
      <c r="Q38" s="177"/>
      <c r="R38" s="177"/>
      <c r="S38" s="177"/>
      <c r="T38" s="177"/>
      <c r="U38" s="177"/>
      <c r="V38" s="177"/>
      <c r="W38" s="177"/>
    </row>
    <row r="39" spans="15:22" ht="12.75">
      <c r="O39" s="177"/>
      <c r="P39" s="177"/>
      <c r="Q39" s="177"/>
      <c r="R39" s="177"/>
      <c r="S39" s="177"/>
      <c r="T39" s="177"/>
      <c r="U39" s="177"/>
      <c r="V39" s="177"/>
    </row>
    <row r="40" spans="15:22" ht="12.75">
      <c r="O40" s="177"/>
      <c r="P40" s="177"/>
      <c r="Q40" s="177"/>
      <c r="R40" s="177"/>
      <c r="S40" s="177"/>
      <c r="T40" s="177"/>
      <c r="U40" s="177"/>
      <c r="V40" s="177"/>
    </row>
    <row r="41" spans="15:22" ht="12.75">
      <c r="O41" s="177"/>
      <c r="P41" s="177"/>
      <c r="Q41" s="177"/>
      <c r="R41" s="177"/>
      <c r="S41" s="177"/>
      <c r="T41" s="177"/>
      <c r="U41" s="177"/>
      <c r="V41" s="177"/>
    </row>
    <row r="42" spans="15:22" ht="12.75">
      <c r="O42" s="177"/>
      <c r="P42" s="177"/>
      <c r="Q42" s="177"/>
      <c r="R42" s="177"/>
      <c r="S42" s="177"/>
      <c r="T42" s="177"/>
      <c r="U42" s="177"/>
      <c r="V42" s="177"/>
    </row>
    <row r="43" spans="15:22" ht="12.75">
      <c r="O43" s="177"/>
      <c r="P43" s="177"/>
      <c r="Q43" s="177"/>
      <c r="R43" s="177"/>
      <c r="S43" s="177"/>
      <c r="T43" s="177"/>
      <c r="U43" s="177"/>
      <c r="V43" s="177"/>
    </row>
    <row r="44" spans="15:22" ht="12.75">
      <c r="O44" s="177"/>
      <c r="P44" s="177"/>
      <c r="Q44" s="177"/>
      <c r="R44" s="177"/>
      <c r="S44" s="177"/>
      <c r="T44" s="177"/>
      <c r="U44" s="177"/>
      <c r="V44" s="177"/>
    </row>
    <row r="45" spans="15:22" ht="12.75">
      <c r="O45" s="177"/>
      <c r="P45" s="177"/>
      <c r="Q45" s="177"/>
      <c r="R45" s="177"/>
      <c r="S45" s="177"/>
      <c r="T45" s="177"/>
      <c r="U45" s="177"/>
      <c r="V45" s="177"/>
    </row>
    <row r="46" spans="15:22" ht="12.75">
      <c r="O46" s="177"/>
      <c r="P46" s="177"/>
      <c r="Q46" s="177"/>
      <c r="R46" s="177"/>
      <c r="S46" s="177"/>
      <c r="T46" s="177"/>
      <c r="U46" s="177"/>
      <c r="V46" s="177"/>
    </row>
    <row r="47" spans="15:22" ht="12.75">
      <c r="O47" s="177"/>
      <c r="P47" s="177"/>
      <c r="Q47" s="177"/>
      <c r="R47" s="177"/>
      <c r="S47" s="177"/>
      <c r="T47" s="177"/>
      <c r="U47" s="177"/>
      <c r="V47" s="177"/>
    </row>
    <row r="48" spans="15:22" ht="12.75">
      <c r="O48" s="177"/>
      <c r="P48" s="177"/>
      <c r="Q48" s="177"/>
      <c r="R48" s="177"/>
      <c r="S48" s="177"/>
      <c r="T48" s="177"/>
      <c r="U48" s="177"/>
      <c r="V48" s="177"/>
    </row>
    <row r="49" spans="15:22" ht="12.75">
      <c r="O49" s="177"/>
      <c r="P49" s="177"/>
      <c r="Q49" s="177"/>
      <c r="R49" s="177"/>
      <c r="S49" s="177"/>
      <c r="T49" s="177"/>
      <c r="U49" s="177"/>
      <c r="V49" s="177"/>
    </row>
    <row r="50" spans="15:22" ht="12.75">
      <c r="O50" s="177"/>
      <c r="P50" s="177"/>
      <c r="Q50" s="177"/>
      <c r="R50" s="177"/>
      <c r="S50" s="177"/>
      <c r="T50" s="177"/>
      <c r="U50" s="177"/>
      <c r="V50" s="177"/>
    </row>
    <row r="51" spans="15:22" ht="12.75">
      <c r="O51" s="177"/>
      <c r="P51" s="177"/>
      <c r="Q51" s="177"/>
      <c r="R51" s="177"/>
      <c r="S51" s="177"/>
      <c r="T51" s="177"/>
      <c r="U51" s="177"/>
      <c r="V51" s="177"/>
    </row>
    <row r="52" spans="15:22" ht="12.75">
      <c r="O52" s="177"/>
      <c r="P52" s="177"/>
      <c r="Q52" s="177"/>
      <c r="R52" s="177"/>
      <c r="S52" s="177"/>
      <c r="T52" s="177"/>
      <c r="U52" s="177"/>
      <c r="V52" s="177"/>
    </row>
    <row r="53" spans="15:22" ht="12.75">
      <c r="O53" s="177"/>
      <c r="P53" s="177"/>
      <c r="Q53" s="177"/>
      <c r="R53" s="177"/>
      <c r="S53" s="177"/>
      <c r="T53" s="177"/>
      <c r="U53" s="177"/>
      <c r="V53" s="177"/>
    </row>
    <row r="54" spans="15:22" ht="12.75">
      <c r="O54" s="177"/>
      <c r="P54" s="177"/>
      <c r="Q54" s="177"/>
      <c r="R54" s="177"/>
      <c r="S54" s="177"/>
      <c r="T54" s="177"/>
      <c r="U54" s="177"/>
      <c r="V54" s="177"/>
    </row>
    <row r="55" spans="15:22" ht="12.75">
      <c r="O55" s="177"/>
      <c r="P55" s="177"/>
      <c r="Q55" s="177"/>
      <c r="R55" s="177"/>
      <c r="S55" s="177"/>
      <c r="T55" s="177"/>
      <c r="U55" s="177"/>
      <c r="V55" s="177"/>
    </row>
    <row r="56" spans="15:22" ht="12.75">
      <c r="O56" s="177"/>
      <c r="P56" s="177"/>
      <c r="Q56" s="177"/>
      <c r="R56" s="177"/>
      <c r="S56" s="177"/>
      <c r="T56" s="177"/>
      <c r="U56" s="177"/>
      <c r="V56" s="177"/>
    </row>
    <row r="57" spans="15:22" ht="12.75">
      <c r="O57" s="177"/>
      <c r="P57" s="177"/>
      <c r="Q57" s="177"/>
      <c r="R57" s="177"/>
      <c r="S57" s="177"/>
      <c r="T57" s="177"/>
      <c r="U57" s="177"/>
      <c r="V57" s="177"/>
    </row>
    <row r="58" spans="15:22" ht="12.75">
      <c r="O58" s="177"/>
      <c r="P58" s="177"/>
      <c r="Q58" s="177"/>
      <c r="R58" s="177"/>
      <c r="S58" s="177"/>
      <c r="T58" s="177"/>
      <c r="U58" s="177"/>
      <c r="V58" s="177"/>
    </row>
    <row r="59" spans="15:22" ht="12.75">
      <c r="O59" s="177"/>
      <c r="P59" s="177"/>
      <c r="Q59" s="177"/>
      <c r="R59" s="177"/>
      <c r="S59" s="177"/>
      <c r="T59" s="177"/>
      <c r="U59" s="177"/>
      <c r="V59" s="177"/>
    </row>
    <row r="60" spans="15:22" ht="12.75">
      <c r="O60" s="177"/>
      <c r="P60" s="177"/>
      <c r="Q60" s="177"/>
      <c r="R60" s="177"/>
      <c r="S60" s="177"/>
      <c r="T60" s="177"/>
      <c r="U60" s="177"/>
      <c r="V60" s="177"/>
    </row>
    <row r="61" spans="15:22" ht="12.75">
      <c r="O61" s="177"/>
      <c r="P61" s="177"/>
      <c r="Q61" s="177"/>
      <c r="R61" s="177"/>
      <c r="S61" s="177"/>
      <c r="T61" s="177"/>
      <c r="U61" s="177"/>
      <c r="V61" s="177"/>
    </row>
    <row r="62" spans="15:22" ht="12.75">
      <c r="O62" s="177"/>
      <c r="P62" s="177"/>
      <c r="Q62" s="177"/>
      <c r="R62" s="177"/>
      <c r="S62" s="177"/>
      <c r="T62" s="177"/>
      <c r="U62" s="177"/>
      <c r="V62" s="177"/>
    </row>
    <row r="63" spans="15:22" ht="12.75">
      <c r="O63" s="177"/>
      <c r="P63" s="177"/>
      <c r="Q63" s="177"/>
      <c r="R63" s="177"/>
      <c r="S63" s="177"/>
      <c r="T63" s="177"/>
      <c r="U63" s="177"/>
      <c r="V63" s="177"/>
    </row>
    <row r="64" spans="15:22" ht="12.75">
      <c r="O64" s="177"/>
      <c r="P64" s="177"/>
      <c r="Q64" s="177"/>
      <c r="R64" s="177"/>
      <c r="S64" s="177"/>
      <c r="T64" s="177"/>
      <c r="U64" s="177"/>
      <c r="V64" s="177"/>
    </row>
    <row r="65" spans="15:22" ht="12.75">
      <c r="O65" s="177"/>
      <c r="P65" s="177"/>
      <c r="Q65" s="177"/>
      <c r="R65" s="177"/>
      <c r="S65" s="177"/>
      <c r="T65" s="177"/>
      <c r="U65" s="177"/>
      <c r="V65" s="177"/>
    </row>
    <row r="66" spans="15:22" ht="12.75">
      <c r="O66" s="177"/>
      <c r="P66" s="177"/>
      <c r="Q66" s="177"/>
      <c r="R66" s="177"/>
      <c r="S66" s="177"/>
      <c r="T66" s="177"/>
      <c r="U66" s="177"/>
      <c r="V66" s="177"/>
    </row>
    <row r="67" spans="15:22" ht="12.75">
      <c r="O67" s="177"/>
      <c r="P67" s="177"/>
      <c r="Q67" s="177"/>
      <c r="R67" s="177"/>
      <c r="S67" s="177"/>
      <c r="T67" s="177"/>
      <c r="U67" s="177"/>
      <c r="V67" s="177"/>
    </row>
    <row r="68" spans="15:22" ht="12.75">
      <c r="O68" s="177"/>
      <c r="P68" s="177"/>
      <c r="Q68" s="177"/>
      <c r="R68" s="177"/>
      <c r="S68" s="177"/>
      <c r="T68" s="177"/>
      <c r="U68" s="177"/>
      <c r="V68" s="177"/>
    </row>
    <row r="69" spans="15:22" ht="12.75">
      <c r="O69" s="177"/>
      <c r="P69" s="177"/>
      <c r="Q69" s="177"/>
      <c r="R69" s="177"/>
      <c r="S69" s="177"/>
      <c r="T69" s="177"/>
      <c r="U69" s="177"/>
      <c r="V69" s="177"/>
    </row>
    <row r="70" spans="15:22" ht="12.75">
      <c r="O70" s="177"/>
      <c r="P70" s="177"/>
      <c r="Q70" s="177"/>
      <c r="R70" s="177"/>
      <c r="S70" s="177"/>
      <c r="T70" s="177"/>
      <c r="U70" s="177"/>
      <c r="V70" s="177"/>
    </row>
    <row r="71" spans="15:22" ht="12.75">
      <c r="O71" s="177"/>
      <c r="P71" s="177"/>
      <c r="Q71" s="177"/>
      <c r="R71" s="177"/>
      <c r="S71" s="177"/>
      <c r="T71" s="177"/>
      <c r="U71" s="177"/>
      <c r="V71" s="177"/>
    </row>
    <row r="72" spans="15:22" ht="12.75">
      <c r="O72" s="177"/>
      <c r="P72" s="177"/>
      <c r="Q72" s="177"/>
      <c r="R72" s="177"/>
      <c r="S72" s="177"/>
      <c r="T72" s="177"/>
      <c r="U72" s="177"/>
      <c r="V72" s="177"/>
    </row>
    <row r="73" spans="15:22" ht="12.75">
      <c r="O73" s="177"/>
      <c r="P73" s="177"/>
      <c r="Q73" s="177"/>
      <c r="R73" s="177"/>
      <c r="S73" s="177"/>
      <c r="T73" s="177"/>
      <c r="U73" s="177"/>
      <c r="V73" s="177"/>
    </row>
    <row r="74" spans="15:22" ht="12.75">
      <c r="O74" s="177"/>
      <c r="P74" s="177"/>
      <c r="Q74" s="177"/>
      <c r="R74" s="177"/>
      <c r="S74" s="177"/>
      <c r="T74" s="177"/>
      <c r="U74" s="177"/>
      <c r="V74" s="177"/>
    </row>
    <row r="75" spans="15:22" ht="12.75">
      <c r="O75" s="177"/>
      <c r="P75" s="177"/>
      <c r="Q75" s="177"/>
      <c r="R75" s="177"/>
      <c r="S75" s="177"/>
      <c r="T75" s="177"/>
      <c r="U75" s="177"/>
      <c r="V75" s="177"/>
    </row>
    <row r="76" spans="15:22" ht="12.75">
      <c r="O76" s="177"/>
      <c r="P76" s="177"/>
      <c r="Q76" s="177"/>
      <c r="R76" s="177"/>
      <c r="S76" s="177"/>
      <c r="T76" s="177"/>
      <c r="U76" s="177"/>
      <c r="V76" s="177"/>
    </row>
    <row r="77" spans="15:22" ht="12.75">
      <c r="O77" s="177"/>
      <c r="P77" s="177"/>
      <c r="Q77" s="177"/>
      <c r="R77" s="177"/>
      <c r="S77" s="177"/>
      <c r="T77" s="177"/>
      <c r="U77" s="177"/>
      <c r="V77" s="177"/>
    </row>
    <row r="78" spans="15:22" ht="12.75">
      <c r="O78" s="177"/>
      <c r="P78" s="177"/>
      <c r="Q78" s="177"/>
      <c r="R78" s="177"/>
      <c r="S78" s="177"/>
      <c r="T78" s="177"/>
      <c r="U78" s="177"/>
      <c r="V78" s="177"/>
    </row>
    <row r="79" spans="15:22" ht="12.75">
      <c r="O79" s="177"/>
      <c r="P79" s="177"/>
      <c r="Q79" s="177"/>
      <c r="R79" s="177"/>
      <c r="S79" s="177"/>
      <c r="T79" s="177"/>
      <c r="U79" s="177"/>
      <c r="V79" s="177"/>
    </row>
    <row r="80" spans="15:22" ht="12.75">
      <c r="O80" s="177"/>
      <c r="P80" s="177"/>
      <c r="Q80" s="177"/>
      <c r="R80" s="177"/>
      <c r="S80" s="177"/>
      <c r="T80" s="177"/>
      <c r="U80" s="177"/>
      <c r="V80" s="177"/>
    </row>
    <row r="81" spans="15:22" ht="12.75">
      <c r="O81" s="177"/>
      <c r="P81" s="177"/>
      <c r="Q81" s="177"/>
      <c r="R81" s="177"/>
      <c r="S81" s="177"/>
      <c r="T81" s="177"/>
      <c r="U81" s="177"/>
      <c r="V81" s="177"/>
    </row>
    <row r="82" spans="15:22" ht="12.75">
      <c r="O82" s="177"/>
      <c r="P82" s="177"/>
      <c r="Q82" s="177"/>
      <c r="R82" s="177"/>
      <c r="S82" s="177"/>
      <c r="T82" s="177"/>
      <c r="U82" s="177"/>
      <c r="V82" s="177"/>
    </row>
    <row r="83" spans="15:22" ht="12.75">
      <c r="O83" s="177"/>
      <c r="P83" s="177"/>
      <c r="Q83" s="177"/>
      <c r="R83" s="177"/>
      <c r="S83" s="177"/>
      <c r="T83" s="177"/>
      <c r="U83" s="177"/>
      <c r="V83" s="177"/>
    </row>
    <row r="84" spans="15:22" ht="12.75">
      <c r="O84" s="177"/>
      <c r="P84" s="177"/>
      <c r="Q84" s="177"/>
      <c r="R84" s="177"/>
      <c r="S84" s="177"/>
      <c r="T84" s="177"/>
      <c r="U84" s="177"/>
      <c r="V84" s="177"/>
    </row>
    <row r="85" spans="15:22" ht="12.75">
      <c r="O85" s="177"/>
      <c r="P85" s="177"/>
      <c r="Q85" s="177"/>
      <c r="R85" s="177"/>
      <c r="S85" s="177"/>
      <c r="T85" s="177"/>
      <c r="U85" s="177"/>
      <c r="V85" s="177"/>
    </row>
    <row r="86" spans="15:22" ht="12.75">
      <c r="O86" s="177"/>
      <c r="P86" s="177"/>
      <c r="Q86" s="177"/>
      <c r="R86" s="177"/>
      <c r="S86" s="177"/>
      <c r="T86" s="177"/>
      <c r="U86" s="177"/>
      <c r="V86" s="177"/>
    </row>
    <row r="87" spans="15:22" ht="12.75">
      <c r="O87" s="177"/>
      <c r="P87" s="177"/>
      <c r="Q87" s="177"/>
      <c r="R87" s="177"/>
      <c r="S87" s="177"/>
      <c r="T87" s="177"/>
      <c r="U87" s="177"/>
      <c r="V87" s="177"/>
    </row>
    <row r="88" spans="15:22" ht="12.75">
      <c r="O88" s="177"/>
      <c r="P88" s="177"/>
      <c r="Q88" s="177"/>
      <c r="R88" s="177"/>
      <c r="S88" s="177"/>
      <c r="T88" s="177"/>
      <c r="U88" s="177"/>
      <c r="V88" s="177"/>
    </row>
    <row r="89" spans="15:22" ht="12.75">
      <c r="O89" s="177"/>
      <c r="P89" s="177"/>
      <c r="Q89" s="177"/>
      <c r="R89" s="177"/>
      <c r="S89" s="177"/>
      <c r="T89" s="177"/>
      <c r="U89" s="177"/>
      <c r="V89" s="177"/>
    </row>
    <row r="90" spans="15:22" ht="12.75">
      <c r="O90" s="177"/>
      <c r="P90" s="177"/>
      <c r="Q90" s="177"/>
      <c r="R90" s="177"/>
      <c r="S90" s="177"/>
      <c r="T90" s="177"/>
      <c r="U90" s="177"/>
      <c r="V90" s="177"/>
    </row>
    <row r="91" spans="15:22" ht="12.75">
      <c r="O91" s="177"/>
      <c r="P91" s="177"/>
      <c r="Q91" s="177"/>
      <c r="R91" s="177"/>
      <c r="S91" s="177"/>
      <c r="T91" s="177"/>
      <c r="U91" s="177"/>
      <c r="V91" s="177"/>
    </row>
    <row r="92" spans="15:22" ht="12.75">
      <c r="O92" s="177"/>
      <c r="P92" s="177"/>
      <c r="Q92" s="177"/>
      <c r="R92" s="177"/>
      <c r="S92" s="177"/>
      <c r="T92" s="177"/>
      <c r="U92" s="177"/>
      <c r="V92" s="177"/>
    </row>
    <row r="93" spans="15:22" ht="12.75">
      <c r="O93" s="177"/>
      <c r="P93" s="177"/>
      <c r="Q93" s="177"/>
      <c r="R93" s="177"/>
      <c r="S93" s="177"/>
      <c r="T93" s="177"/>
      <c r="U93" s="177"/>
      <c r="V93" s="177"/>
    </row>
    <row r="94" spans="15:22" ht="12.75">
      <c r="O94" s="177"/>
      <c r="P94" s="177"/>
      <c r="Q94" s="177"/>
      <c r="R94" s="177"/>
      <c r="S94" s="177"/>
      <c r="T94" s="177"/>
      <c r="U94" s="177"/>
      <c r="V94" s="177"/>
    </row>
    <row r="95" spans="15:22" ht="12.75">
      <c r="O95" s="177"/>
      <c r="P95" s="177"/>
      <c r="Q95" s="177"/>
      <c r="R95" s="177"/>
      <c r="S95" s="177"/>
      <c r="T95" s="177"/>
      <c r="U95" s="177"/>
      <c r="V95" s="177"/>
    </row>
    <row r="96" spans="15:22" ht="12.75">
      <c r="O96" s="177"/>
      <c r="P96" s="177"/>
      <c r="Q96" s="177"/>
      <c r="R96" s="177"/>
      <c r="S96" s="177"/>
      <c r="T96" s="177"/>
      <c r="U96" s="177"/>
      <c r="V96" s="177"/>
    </row>
    <row r="97" spans="15:22" ht="12.75">
      <c r="O97" s="177"/>
      <c r="P97" s="177"/>
      <c r="Q97" s="177"/>
      <c r="R97" s="177"/>
      <c r="S97" s="177"/>
      <c r="T97" s="177"/>
      <c r="U97" s="177"/>
      <c r="V97" s="177"/>
    </row>
    <row r="98" spans="15:22" ht="12.75">
      <c r="O98" s="177"/>
      <c r="P98" s="177"/>
      <c r="Q98" s="177"/>
      <c r="R98" s="177"/>
      <c r="S98" s="177"/>
      <c r="T98" s="177"/>
      <c r="U98" s="177"/>
      <c r="V98" s="177"/>
    </row>
    <row r="99" spans="15:22" ht="12.75">
      <c r="O99" s="177"/>
      <c r="P99" s="177"/>
      <c r="Q99" s="177"/>
      <c r="R99" s="177"/>
      <c r="S99" s="177"/>
      <c r="T99" s="177"/>
      <c r="U99" s="177"/>
      <c r="V99" s="177"/>
    </row>
    <row r="100" spans="15:22" ht="12.75">
      <c r="O100" s="177"/>
      <c r="P100" s="177"/>
      <c r="Q100" s="177"/>
      <c r="R100" s="177"/>
      <c r="S100" s="177"/>
      <c r="T100" s="177"/>
      <c r="U100" s="177"/>
      <c r="V100" s="177"/>
    </row>
    <row r="101" spans="15:22" ht="12.75">
      <c r="O101" s="177"/>
      <c r="P101" s="177"/>
      <c r="Q101" s="177"/>
      <c r="R101" s="177"/>
      <c r="S101" s="177"/>
      <c r="T101" s="177"/>
      <c r="U101" s="177"/>
      <c r="V101" s="177"/>
    </row>
    <row r="102" spans="15:22" ht="12.75">
      <c r="O102" s="177"/>
      <c r="P102" s="177"/>
      <c r="Q102" s="177"/>
      <c r="R102" s="177"/>
      <c r="S102" s="177"/>
      <c r="T102" s="177"/>
      <c r="U102" s="177"/>
      <c r="V102" s="177"/>
    </row>
    <row r="103" spans="15:22" ht="12.75">
      <c r="O103" s="177"/>
      <c r="P103" s="177"/>
      <c r="Q103" s="177"/>
      <c r="R103" s="177"/>
      <c r="S103" s="177"/>
      <c r="T103" s="177"/>
      <c r="U103" s="177"/>
      <c r="V103" s="177"/>
    </row>
    <row r="104" spans="15:22" ht="12.75">
      <c r="O104" s="177"/>
      <c r="P104" s="177"/>
      <c r="Q104" s="177"/>
      <c r="R104" s="177"/>
      <c r="S104" s="177"/>
      <c r="T104" s="177"/>
      <c r="U104" s="177"/>
      <c r="V104" s="177"/>
    </row>
    <row r="105" spans="15:22" ht="12.75">
      <c r="O105" s="177"/>
      <c r="P105" s="177"/>
      <c r="Q105" s="177"/>
      <c r="R105" s="177"/>
      <c r="S105" s="177"/>
      <c r="T105" s="177"/>
      <c r="U105" s="177"/>
      <c r="V105" s="177"/>
    </row>
    <row r="106" spans="15:22" ht="12.75">
      <c r="O106" s="177"/>
      <c r="P106" s="177"/>
      <c r="Q106" s="177"/>
      <c r="R106" s="177"/>
      <c r="S106" s="177"/>
      <c r="T106" s="177"/>
      <c r="U106" s="177"/>
      <c r="V106" s="177"/>
    </row>
    <row r="107" spans="15:22" ht="12.75">
      <c r="O107" s="177"/>
      <c r="P107" s="177"/>
      <c r="Q107" s="177"/>
      <c r="R107" s="177"/>
      <c r="S107" s="177"/>
      <c r="T107" s="177"/>
      <c r="U107" s="177"/>
      <c r="V107" s="177"/>
    </row>
    <row r="108" spans="15:22" ht="12.75">
      <c r="O108" s="177"/>
      <c r="P108" s="177"/>
      <c r="Q108" s="177"/>
      <c r="R108" s="177"/>
      <c r="S108" s="177"/>
      <c r="T108" s="177"/>
      <c r="U108" s="177"/>
      <c r="V108" s="177"/>
    </row>
    <row r="109" spans="15:22" ht="12.75">
      <c r="O109" s="177"/>
      <c r="P109" s="177"/>
      <c r="Q109" s="177"/>
      <c r="R109" s="177"/>
      <c r="S109" s="177"/>
      <c r="T109" s="177"/>
      <c r="U109" s="177"/>
      <c r="V109" s="177"/>
    </row>
    <row r="110" spans="15:22" ht="12.75">
      <c r="O110" s="177"/>
      <c r="P110" s="177"/>
      <c r="Q110" s="177"/>
      <c r="R110" s="177"/>
      <c r="S110" s="177"/>
      <c r="T110" s="177"/>
      <c r="U110" s="177"/>
      <c r="V110" s="177"/>
    </row>
    <row r="111" spans="15:22" ht="12.75">
      <c r="O111" s="177"/>
      <c r="P111" s="177"/>
      <c r="Q111" s="177"/>
      <c r="R111" s="177"/>
      <c r="S111" s="177"/>
      <c r="T111" s="177"/>
      <c r="U111" s="177"/>
      <c r="V111" s="177"/>
    </row>
    <row r="112" spans="15:22" ht="12.75">
      <c r="O112" s="177"/>
      <c r="P112" s="177"/>
      <c r="Q112" s="177"/>
      <c r="R112" s="177"/>
      <c r="S112" s="177"/>
      <c r="T112" s="177"/>
      <c r="U112" s="177"/>
      <c r="V112" s="177"/>
    </row>
    <row r="113" spans="15:22" ht="12.75">
      <c r="O113" s="177"/>
      <c r="P113" s="177"/>
      <c r="Q113" s="177"/>
      <c r="R113" s="177"/>
      <c r="S113" s="177"/>
      <c r="T113" s="177"/>
      <c r="U113" s="177"/>
      <c r="V113" s="177"/>
    </row>
    <row r="114" spans="15:22" ht="12.75">
      <c r="O114" s="177"/>
      <c r="P114" s="177"/>
      <c r="Q114" s="177"/>
      <c r="R114" s="177"/>
      <c r="S114" s="177"/>
      <c r="T114" s="177"/>
      <c r="U114" s="177"/>
      <c r="V114" s="177"/>
    </row>
    <row r="115" spans="15:22" ht="12.75">
      <c r="O115" s="177"/>
      <c r="P115" s="177"/>
      <c r="Q115" s="177"/>
      <c r="R115" s="177"/>
      <c r="S115" s="177"/>
      <c r="T115" s="177"/>
      <c r="U115" s="177"/>
      <c r="V115" s="177"/>
    </row>
    <row r="116" spans="15:22" ht="12.75">
      <c r="O116" s="177"/>
      <c r="P116" s="177"/>
      <c r="Q116" s="177"/>
      <c r="R116" s="177"/>
      <c r="S116" s="177"/>
      <c r="T116" s="177"/>
      <c r="U116" s="177"/>
      <c r="V116" s="177"/>
    </row>
    <row r="117" spans="15:22" ht="12.75">
      <c r="O117" s="177"/>
      <c r="P117" s="177"/>
      <c r="Q117" s="177"/>
      <c r="R117" s="177"/>
      <c r="S117" s="177"/>
      <c r="T117" s="177"/>
      <c r="U117" s="177"/>
      <c r="V117" s="177"/>
    </row>
    <row r="118" spans="15:22" ht="12.75">
      <c r="O118" s="177"/>
      <c r="P118" s="177"/>
      <c r="Q118" s="177"/>
      <c r="R118" s="177"/>
      <c r="S118" s="177"/>
      <c r="T118" s="177"/>
      <c r="U118" s="177"/>
      <c r="V118" s="177"/>
    </row>
    <row r="119" spans="15:22" ht="12.75">
      <c r="O119" s="177"/>
      <c r="P119" s="177"/>
      <c r="Q119" s="177"/>
      <c r="R119" s="177"/>
      <c r="S119" s="177"/>
      <c r="T119" s="177"/>
      <c r="U119" s="177"/>
      <c r="V119" s="177"/>
    </row>
    <row r="120" spans="15:22" ht="12.75">
      <c r="O120" s="177"/>
      <c r="P120" s="177"/>
      <c r="Q120" s="177"/>
      <c r="R120" s="177"/>
      <c r="S120" s="177"/>
      <c r="T120" s="177"/>
      <c r="U120" s="177"/>
      <c r="V120" s="177"/>
    </row>
    <row r="121" spans="15:22" ht="12.75">
      <c r="O121" s="177"/>
      <c r="P121" s="177"/>
      <c r="Q121" s="177"/>
      <c r="R121" s="177"/>
      <c r="S121" s="177"/>
      <c r="T121" s="177"/>
      <c r="U121" s="177"/>
      <c r="V121" s="177"/>
    </row>
    <row r="122" spans="15:22" ht="12.75">
      <c r="O122" s="177"/>
      <c r="P122" s="177"/>
      <c r="Q122" s="177"/>
      <c r="R122" s="177"/>
      <c r="S122" s="177"/>
      <c r="T122" s="177"/>
      <c r="U122" s="177"/>
      <c r="V122" s="177"/>
    </row>
    <row r="123" spans="15:22" ht="12.75">
      <c r="O123" s="177"/>
      <c r="P123" s="177"/>
      <c r="Q123" s="177"/>
      <c r="R123" s="177"/>
      <c r="S123" s="177"/>
      <c r="T123" s="177"/>
      <c r="U123" s="177"/>
      <c r="V123" s="177"/>
    </row>
    <row r="124" spans="15:22" ht="12.75">
      <c r="O124" s="177"/>
      <c r="P124" s="177"/>
      <c r="Q124" s="177"/>
      <c r="R124" s="177"/>
      <c r="S124" s="177"/>
      <c r="T124" s="177"/>
      <c r="U124" s="177"/>
      <c r="V124" s="177"/>
    </row>
    <row r="125" spans="15:22" ht="12.75">
      <c r="O125" s="177"/>
      <c r="P125" s="177"/>
      <c r="Q125" s="177"/>
      <c r="R125" s="177"/>
      <c r="S125" s="177"/>
      <c r="T125" s="177"/>
      <c r="U125" s="177"/>
      <c r="V125" s="177"/>
    </row>
    <row r="126" spans="15:22" ht="12.75">
      <c r="O126" s="177"/>
      <c r="P126" s="177"/>
      <c r="Q126" s="177"/>
      <c r="R126" s="177"/>
      <c r="S126" s="177"/>
      <c r="T126" s="177"/>
      <c r="U126" s="177"/>
      <c r="V126" s="177"/>
    </row>
    <row r="127" spans="15:22" ht="12.75">
      <c r="O127" s="177"/>
      <c r="P127" s="177"/>
      <c r="Q127" s="177"/>
      <c r="R127" s="177"/>
      <c r="S127" s="177"/>
      <c r="T127" s="177"/>
      <c r="U127" s="177"/>
      <c r="V127" s="177"/>
    </row>
    <row r="128" spans="15:22" ht="12.75">
      <c r="O128" s="177"/>
      <c r="P128" s="177"/>
      <c r="Q128" s="177"/>
      <c r="R128" s="177"/>
      <c r="S128" s="177"/>
      <c r="T128" s="177"/>
      <c r="U128" s="177"/>
      <c r="V128" s="177"/>
    </row>
    <row r="129" spans="15:22" ht="12.75">
      <c r="O129" s="177"/>
      <c r="P129" s="177"/>
      <c r="Q129" s="177"/>
      <c r="R129" s="177"/>
      <c r="S129" s="177"/>
      <c r="T129" s="177"/>
      <c r="U129" s="177"/>
      <c r="V129" s="177"/>
    </row>
    <row r="130" spans="15:22" ht="12.75">
      <c r="O130" s="177"/>
      <c r="P130" s="177"/>
      <c r="Q130" s="177"/>
      <c r="R130" s="177"/>
      <c r="S130" s="177"/>
      <c r="T130" s="177"/>
      <c r="U130" s="177"/>
      <c r="V130" s="177"/>
    </row>
    <row r="131" spans="15:22" ht="12.75">
      <c r="O131" s="177"/>
      <c r="P131" s="177"/>
      <c r="Q131" s="177"/>
      <c r="R131" s="177"/>
      <c r="S131" s="177"/>
      <c r="T131" s="177"/>
      <c r="U131" s="177"/>
      <c r="V131" s="177"/>
    </row>
    <row r="132" spans="15:22" ht="12.75">
      <c r="O132" s="177"/>
      <c r="P132" s="177"/>
      <c r="Q132" s="177"/>
      <c r="R132" s="177"/>
      <c r="S132" s="177"/>
      <c r="T132" s="177"/>
      <c r="U132" s="177"/>
      <c r="V132" s="177"/>
    </row>
    <row r="133" spans="15:22" ht="12.75">
      <c r="O133" s="177"/>
      <c r="P133" s="177"/>
      <c r="Q133" s="177"/>
      <c r="R133" s="177"/>
      <c r="S133" s="177"/>
      <c r="T133" s="177"/>
      <c r="U133" s="177"/>
      <c r="V133" s="177"/>
    </row>
    <row r="134" spans="15:22" ht="12.75">
      <c r="O134" s="177"/>
      <c r="P134" s="177"/>
      <c r="Q134" s="177"/>
      <c r="R134" s="177"/>
      <c r="S134" s="177"/>
      <c r="T134" s="177"/>
      <c r="U134" s="177"/>
      <c r="V134" s="177"/>
    </row>
    <row r="135" spans="15:22" ht="12.75">
      <c r="O135" s="177"/>
      <c r="P135" s="177"/>
      <c r="Q135" s="177"/>
      <c r="R135" s="177"/>
      <c r="S135" s="177"/>
      <c r="T135" s="177"/>
      <c r="U135" s="177"/>
      <c r="V135" s="177"/>
    </row>
    <row r="136" spans="15:22" ht="12.75">
      <c r="O136" s="177"/>
      <c r="P136" s="177"/>
      <c r="Q136" s="177"/>
      <c r="R136" s="177"/>
      <c r="S136" s="177"/>
      <c r="T136" s="177"/>
      <c r="U136" s="177"/>
      <c r="V136" s="177"/>
    </row>
    <row r="137" spans="15:22" ht="12.75">
      <c r="O137" s="177"/>
      <c r="P137" s="177"/>
      <c r="Q137" s="177"/>
      <c r="R137" s="177"/>
      <c r="S137" s="177"/>
      <c r="T137" s="177"/>
      <c r="U137" s="177"/>
      <c r="V137" s="177"/>
    </row>
    <row r="138" spans="15:22" ht="12.75">
      <c r="O138" s="177"/>
      <c r="P138" s="177"/>
      <c r="Q138" s="177"/>
      <c r="R138" s="177"/>
      <c r="S138" s="177"/>
      <c r="T138" s="177"/>
      <c r="U138" s="177"/>
      <c r="V138" s="177"/>
    </row>
    <row r="139" spans="15:22" ht="12.75">
      <c r="O139" s="177"/>
      <c r="P139" s="177"/>
      <c r="Q139" s="177"/>
      <c r="R139" s="177"/>
      <c r="S139" s="177"/>
      <c r="T139" s="177"/>
      <c r="U139" s="177"/>
      <c r="V139" s="177"/>
    </row>
    <row r="140" spans="15:22" ht="12.75">
      <c r="O140" s="177"/>
      <c r="P140" s="177"/>
      <c r="Q140" s="177"/>
      <c r="R140" s="177"/>
      <c r="S140" s="177"/>
      <c r="T140" s="177"/>
      <c r="U140" s="177"/>
      <c r="V140" s="177"/>
    </row>
    <row r="141" spans="15:22" ht="12.75">
      <c r="O141" s="177"/>
      <c r="P141" s="177"/>
      <c r="Q141" s="177"/>
      <c r="R141" s="177"/>
      <c r="S141" s="177"/>
      <c r="T141" s="177"/>
      <c r="U141" s="177"/>
      <c r="V141" s="177"/>
    </row>
    <row r="142" spans="15:22" ht="12.75">
      <c r="O142" s="177"/>
      <c r="P142" s="177"/>
      <c r="Q142" s="177"/>
      <c r="R142" s="177"/>
      <c r="S142" s="177"/>
      <c r="T142" s="177"/>
      <c r="U142" s="177"/>
      <c r="V142" s="177"/>
    </row>
    <row r="143" spans="15:22" ht="12.75">
      <c r="O143" s="177"/>
      <c r="P143" s="177"/>
      <c r="Q143" s="177"/>
      <c r="R143" s="177"/>
      <c r="S143" s="177"/>
      <c r="T143" s="177"/>
      <c r="U143" s="177"/>
      <c r="V143" s="177"/>
    </row>
    <row r="144" spans="15:22" ht="12.75">
      <c r="O144" s="177"/>
      <c r="P144" s="177"/>
      <c r="Q144" s="177"/>
      <c r="R144" s="177"/>
      <c r="S144" s="177"/>
      <c r="T144" s="177"/>
      <c r="U144" s="177"/>
      <c r="V144" s="177"/>
    </row>
    <row r="145" spans="15:22" ht="12.75">
      <c r="O145" s="177"/>
      <c r="P145" s="177"/>
      <c r="Q145" s="177"/>
      <c r="R145" s="177"/>
      <c r="S145" s="177"/>
      <c r="T145" s="177"/>
      <c r="U145" s="177"/>
      <c r="V145" s="177"/>
    </row>
    <row r="146" spans="15:22" ht="12.75">
      <c r="O146" s="177"/>
      <c r="P146" s="177"/>
      <c r="Q146" s="177"/>
      <c r="R146" s="177"/>
      <c r="S146" s="177"/>
      <c r="T146" s="177"/>
      <c r="U146" s="177"/>
      <c r="V146" s="177"/>
    </row>
    <row r="147" spans="15:22" ht="12.75">
      <c r="O147" s="177"/>
      <c r="P147" s="177"/>
      <c r="Q147" s="177"/>
      <c r="R147" s="177"/>
      <c r="S147" s="177"/>
      <c r="T147" s="177"/>
      <c r="U147" s="177"/>
      <c r="V147" s="177"/>
    </row>
    <row r="148" spans="15:22" ht="12.75">
      <c r="O148" s="177"/>
      <c r="P148" s="177"/>
      <c r="Q148" s="177"/>
      <c r="R148" s="177"/>
      <c r="S148" s="177"/>
      <c r="T148" s="177"/>
      <c r="U148" s="177"/>
      <c r="V148" s="177"/>
    </row>
    <row r="149" spans="15:22" ht="12.75">
      <c r="O149" s="177"/>
      <c r="P149" s="177"/>
      <c r="Q149" s="177"/>
      <c r="R149" s="177"/>
      <c r="S149" s="177"/>
      <c r="T149" s="177"/>
      <c r="U149" s="177"/>
      <c r="V149" s="177"/>
    </row>
    <row r="150" spans="15:22" ht="12.75">
      <c r="O150" s="177"/>
      <c r="P150" s="177"/>
      <c r="Q150" s="177"/>
      <c r="R150" s="177"/>
      <c r="S150" s="177"/>
      <c r="T150" s="177"/>
      <c r="U150" s="177"/>
      <c r="V150" s="177"/>
    </row>
    <row r="151" spans="15:22" ht="12.75">
      <c r="O151" s="177"/>
      <c r="P151" s="177"/>
      <c r="Q151" s="177"/>
      <c r="R151" s="177"/>
      <c r="S151" s="177"/>
      <c r="T151" s="177"/>
      <c r="U151" s="177"/>
      <c r="V151" s="177"/>
    </row>
    <row r="152" spans="15:22" ht="12.75">
      <c r="O152" s="177"/>
      <c r="P152" s="177"/>
      <c r="Q152" s="177"/>
      <c r="R152" s="177"/>
      <c r="S152" s="177"/>
      <c r="T152" s="177"/>
      <c r="U152" s="177"/>
      <c r="V152" s="177"/>
    </row>
    <row r="153" spans="15:22" ht="12.75">
      <c r="O153" s="177"/>
      <c r="P153" s="177"/>
      <c r="Q153" s="177"/>
      <c r="R153" s="177"/>
      <c r="S153" s="177"/>
      <c r="T153" s="177"/>
      <c r="U153" s="177"/>
      <c r="V153" s="177"/>
    </row>
    <row r="154" spans="15:22" ht="12.75">
      <c r="O154" s="177"/>
      <c r="P154" s="177"/>
      <c r="Q154" s="177"/>
      <c r="R154" s="177"/>
      <c r="S154" s="177"/>
      <c r="T154" s="177"/>
      <c r="U154" s="177"/>
      <c r="V154" s="177"/>
    </row>
    <row r="155" spans="15:22" ht="12.75">
      <c r="O155" s="177"/>
      <c r="P155" s="177"/>
      <c r="Q155" s="177"/>
      <c r="R155" s="177"/>
      <c r="S155" s="177"/>
      <c r="T155" s="177"/>
      <c r="U155" s="177"/>
      <c r="V155" s="177"/>
    </row>
    <row r="156" spans="15:22" ht="12.75">
      <c r="O156" s="177"/>
      <c r="P156" s="177"/>
      <c r="Q156" s="177"/>
      <c r="R156" s="177"/>
      <c r="S156" s="177"/>
      <c r="T156" s="177"/>
      <c r="U156" s="177"/>
      <c r="V156" s="177"/>
    </row>
    <row r="157" spans="15:22" ht="12.75">
      <c r="O157" s="177"/>
      <c r="P157" s="177"/>
      <c r="Q157" s="177"/>
      <c r="R157" s="177"/>
      <c r="S157" s="177"/>
      <c r="T157" s="177"/>
      <c r="U157" s="177"/>
      <c r="V157" s="177"/>
    </row>
    <row r="158" spans="15:22" ht="12.75">
      <c r="O158" s="177"/>
      <c r="P158" s="177"/>
      <c r="Q158" s="177"/>
      <c r="R158" s="177"/>
      <c r="S158" s="177"/>
      <c r="T158" s="177"/>
      <c r="U158" s="177"/>
      <c r="V158" s="177"/>
    </row>
    <row r="159" spans="15:22" ht="12.75">
      <c r="O159" s="177"/>
      <c r="P159" s="177"/>
      <c r="Q159" s="177"/>
      <c r="R159" s="177"/>
      <c r="S159" s="177"/>
      <c r="T159" s="177"/>
      <c r="U159" s="177"/>
      <c r="V159" s="177"/>
    </row>
    <row r="160" spans="15:22" ht="12.75">
      <c r="O160" s="177"/>
      <c r="P160" s="177"/>
      <c r="Q160" s="177"/>
      <c r="R160" s="177"/>
      <c r="S160" s="177"/>
      <c r="T160" s="177"/>
      <c r="U160" s="177"/>
      <c r="V160" s="177"/>
    </row>
    <row r="161" spans="15:22" ht="12.75">
      <c r="O161" s="177"/>
      <c r="P161" s="177"/>
      <c r="Q161" s="177"/>
      <c r="R161" s="177"/>
      <c r="S161" s="177"/>
      <c r="T161" s="177"/>
      <c r="U161" s="177"/>
      <c r="V161" s="177"/>
    </row>
    <row r="162" spans="15:22" ht="12.75">
      <c r="O162" s="177"/>
      <c r="P162" s="177"/>
      <c r="Q162" s="177"/>
      <c r="R162" s="177"/>
      <c r="S162" s="177"/>
      <c r="T162" s="177"/>
      <c r="U162" s="177"/>
      <c r="V162" s="177"/>
    </row>
    <row r="163" spans="15:22" ht="12.75">
      <c r="O163" s="177"/>
      <c r="P163" s="177"/>
      <c r="Q163" s="177"/>
      <c r="R163" s="177"/>
      <c r="S163" s="177"/>
      <c r="T163" s="177"/>
      <c r="U163" s="177"/>
      <c r="V163" s="177"/>
    </row>
    <row r="164" spans="15:22" ht="12.75">
      <c r="O164" s="177"/>
      <c r="P164" s="177"/>
      <c r="Q164" s="177"/>
      <c r="R164" s="177"/>
      <c r="S164" s="177"/>
      <c r="T164" s="177"/>
      <c r="U164" s="177"/>
      <c r="V164" s="177"/>
    </row>
    <row r="165" spans="15:22" ht="12.75">
      <c r="O165" s="177"/>
      <c r="P165" s="177"/>
      <c r="Q165" s="177"/>
      <c r="R165" s="177"/>
      <c r="S165" s="177"/>
      <c r="T165" s="177"/>
      <c r="U165" s="177"/>
      <c r="V165" s="177"/>
    </row>
    <row r="166" spans="15:22" ht="12.75">
      <c r="O166" s="177"/>
      <c r="P166" s="177"/>
      <c r="Q166" s="177"/>
      <c r="R166" s="177"/>
      <c r="S166" s="177"/>
      <c r="T166" s="177"/>
      <c r="U166" s="177"/>
      <c r="V166" s="177"/>
    </row>
    <row r="167" spans="15:22" ht="12.75">
      <c r="O167" s="177"/>
      <c r="P167" s="177"/>
      <c r="Q167" s="177"/>
      <c r="R167" s="177"/>
      <c r="S167" s="177"/>
      <c r="T167" s="177"/>
      <c r="U167" s="177"/>
      <c r="V167" s="177"/>
    </row>
    <row r="168" spans="15:22" ht="12.75">
      <c r="O168" s="177"/>
      <c r="P168" s="177"/>
      <c r="Q168" s="177"/>
      <c r="R168" s="177"/>
      <c r="S168" s="177"/>
      <c r="T168" s="177"/>
      <c r="U168" s="177"/>
      <c r="V168" s="177"/>
    </row>
    <row r="169" spans="15:22" ht="12.75">
      <c r="O169" s="177"/>
      <c r="P169" s="177"/>
      <c r="Q169" s="177"/>
      <c r="R169" s="177"/>
      <c r="S169" s="177"/>
      <c r="T169" s="177"/>
      <c r="U169" s="177"/>
      <c r="V169" s="177"/>
    </row>
    <row r="170" spans="15:22" ht="12.75">
      <c r="O170" s="177"/>
      <c r="P170" s="177"/>
      <c r="Q170" s="177"/>
      <c r="R170" s="177"/>
      <c r="S170" s="177"/>
      <c r="T170" s="177"/>
      <c r="U170" s="177"/>
      <c r="V170" s="177"/>
    </row>
    <row r="171" spans="15:22" ht="12.75">
      <c r="O171" s="177"/>
      <c r="P171" s="177"/>
      <c r="Q171" s="177"/>
      <c r="R171" s="177"/>
      <c r="S171" s="177"/>
      <c r="T171" s="177"/>
      <c r="U171" s="177"/>
      <c r="V171" s="177"/>
    </row>
    <row r="172" spans="15:22" ht="12.75">
      <c r="O172" s="177"/>
      <c r="P172" s="177"/>
      <c r="Q172" s="177"/>
      <c r="R172" s="177"/>
      <c r="S172" s="177"/>
      <c r="T172" s="177"/>
      <c r="U172" s="177"/>
      <c r="V172" s="177"/>
    </row>
    <row r="173" spans="15:22" ht="12.75">
      <c r="O173" s="177"/>
      <c r="P173" s="177"/>
      <c r="Q173" s="177"/>
      <c r="R173" s="177"/>
      <c r="S173" s="177"/>
      <c r="T173" s="177"/>
      <c r="U173" s="177"/>
      <c r="V173" s="177"/>
    </row>
    <row r="174" spans="15:22" ht="12.75">
      <c r="O174" s="177"/>
      <c r="P174" s="177"/>
      <c r="Q174" s="177"/>
      <c r="R174" s="177"/>
      <c r="S174" s="177"/>
      <c r="T174" s="177"/>
      <c r="U174" s="177"/>
      <c r="V174" s="177"/>
    </row>
    <row r="175" spans="15:22" ht="12.75">
      <c r="O175" s="177"/>
      <c r="P175" s="177"/>
      <c r="Q175" s="177"/>
      <c r="R175" s="177"/>
      <c r="S175" s="177"/>
      <c r="T175" s="177"/>
      <c r="U175" s="177"/>
      <c r="V175" s="177"/>
    </row>
    <row r="176" spans="15:22" ht="12.75">
      <c r="O176" s="177"/>
      <c r="P176" s="177"/>
      <c r="Q176" s="177"/>
      <c r="R176" s="177"/>
      <c r="S176" s="177"/>
      <c r="T176" s="177"/>
      <c r="U176" s="177"/>
      <c r="V176" s="177"/>
    </row>
    <row r="177" spans="15:22" ht="12.75">
      <c r="O177" s="177"/>
      <c r="P177" s="177"/>
      <c r="Q177" s="177"/>
      <c r="R177" s="177"/>
      <c r="S177" s="177"/>
      <c r="T177" s="177"/>
      <c r="U177" s="177"/>
      <c r="V177" s="177"/>
    </row>
    <row r="178" spans="15:22" ht="12.75">
      <c r="O178" s="177"/>
      <c r="P178" s="177"/>
      <c r="Q178" s="177"/>
      <c r="R178" s="177"/>
      <c r="S178" s="177"/>
      <c r="T178" s="177"/>
      <c r="U178" s="177"/>
      <c r="V178" s="177"/>
    </row>
    <row r="179" spans="15:22" ht="12.75">
      <c r="O179" s="177"/>
      <c r="P179" s="177"/>
      <c r="Q179" s="177"/>
      <c r="R179" s="177"/>
      <c r="S179" s="177"/>
      <c r="T179" s="177"/>
      <c r="U179" s="177"/>
      <c r="V179" s="177"/>
    </row>
    <row r="180" spans="15:22" ht="12.75">
      <c r="O180" s="177"/>
      <c r="P180" s="177"/>
      <c r="Q180" s="177"/>
      <c r="R180" s="177"/>
      <c r="S180" s="177"/>
      <c r="T180" s="177"/>
      <c r="U180" s="177"/>
      <c r="V180" s="177"/>
    </row>
    <row r="181" spans="15:22" ht="12.75">
      <c r="O181" s="177"/>
      <c r="P181" s="177"/>
      <c r="Q181" s="177"/>
      <c r="R181" s="177"/>
      <c r="S181" s="177"/>
      <c r="T181" s="177"/>
      <c r="U181" s="177"/>
      <c r="V181" s="177"/>
    </row>
    <row r="182" spans="15:22" ht="12.75">
      <c r="O182" s="177"/>
      <c r="P182" s="177"/>
      <c r="Q182" s="177"/>
      <c r="R182" s="177"/>
      <c r="S182" s="177"/>
      <c r="T182" s="177"/>
      <c r="U182" s="177"/>
      <c r="V182" s="177"/>
    </row>
    <row r="183" spans="15:22" ht="12.75">
      <c r="O183" s="177"/>
      <c r="P183" s="177"/>
      <c r="Q183" s="177"/>
      <c r="R183" s="177"/>
      <c r="S183" s="177"/>
      <c r="T183" s="177"/>
      <c r="U183" s="177"/>
      <c r="V183" s="177"/>
    </row>
    <row r="184" spans="15:22" ht="12.75">
      <c r="O184" s="177"/>
      <c r="P184" s="177"/>
      <c r="Q184" s="177"/>
      <c r="R184" s="177"/>
      <c r="S184" s="177"/>
      <c r="T184" s="177"/>
      <c r="U184" s="177"/>
      <c r="V184" s="177"/>
    </row>
    <row r="185" spans="15:22" ht="12.75">
      <c r="O185" s="177"/>
      <c r="P185" s="177"/>
      <c r="Q185" s="177"/>
      <c r="R185" s="177"/>
      <c r="S185" s="177"/>
      <c r="T185" s="177"/>
      <c r="U185" s="177"/>
      <c r="V185" s="177"/>
    </row>
    <row r="186" spans="15:22" ht="12.75">
      <c r="O186" s="177"/>
      <c r="P186" s="177"/>
      <c r="Q186" s="177"/>
      <c r="R186" s="177"/>
      <c r="S186" s="177"/>
      <c r="T186" s="177"/>
      <c r="U186" s="177"/>
      <c r="V186" s="177"/>
    </row>
    <row r="187" spans="15:22" ht="12.75">
      <c r="O187" s="177"/>
      <c r="P187" s="177"/>
      <c r="Q187" s="177"/>
      <c r="R187" s="177"/>
      <c r="S187" s="177"/>
      <c r="T187" s="177"/>
      <c r="U187" s="177"/>
      <c r="V187" s="177"/>
    </row>
    <row r="188" spans="15:22" ht="12.75">
      <c r="O188" s="177"/>
      <c r="P188" s="177"/>
      <c r="Q188" s="177"/>
      <c r="R188" s="177"/>
      <c r="S188" s="177"/>
      <c r="T188" s="177"/>
      <c r="U188" s="177"/>
      <c r="V188" s="177"/>
    </row>
    <row r="189" spans="15:22" ht="12.75">
      <c r="O189" s="177"/>
      <c r="P189" s="177"/>
      <c r="Q189" s="177"/>
      <c r="R189" s="177"/>
      <c r="S189" s="177"/>
      <c r="T189" s="177"/>
      <c r="U189" s="177"/>
      <c r="V189" s="177"/>
    </row>
    <row r="190" spans="15:22" ht="12.75">
      <c r="O190" s="177"/>
      <c r="P190" s="177"/>
      <c r="Q190" s="177"/>
      <c r="R190" s="177"/>
      <c r="S190" s="177"/>
      <c r="T190" s="177"/>
      <c r="U190" s="177"/>
      <c r="V190" s="177"/>
    </row>
    <row r="191" spans="15:22" ht="12.75">
      <c r="O191" s="177"/>
      <c r="P191" s="177"/>
      <c r="Q191" s="177"/>
      <c r="R191" s="177"/>
      <c r="S191" s="177"/>
      <c r="T191" s="177"/>
      <c r="U191" s="177"/>
      <c r="V191" s="177"/>
    </row>
    <row r="192" spans="15:22" ht="12.75">
      <c r="O192" s="177"/>
      <c r="P192" s="177"/>
      <c r="Q192" s="177"/>
      <c r="R192" s="177"/>
      <c r="S192" s="177"/>
      <c r="T192" s="177"/>
      <c r="U192" s="177"/>
      <c r="V192" s="177"/>
    </row>
    <row r="193" spans="15:22" ht="12.75">
      <c r="O193" s="177"/>
      <c r="P193" s="177"/>
      <c r="Q193" s="177"/>
      <c r="R193" s="177"/>
      <c r="S193" s="177"/>
      <c r="T193" s="177"/>
      <c r="U193" s="177"/>
      <c r="V193" s="177"/>
    </row>
    <row r="194" spans="15:22" ht="12.75">
      <c r="O194" s="177"/>
      <c r="P194" s="177"/>
      <c r="Q194" s="177"/>
      <c r="R194" s="177"/>
      <c r="S194" s="177"/>
      <c r="T194" s="177"/>
      <c r="U194" s="177"/>
      <c r="V194" s="177"/>
    </row>
    <row r="195" spans="15:22" ht="12.75">
      <c r="O195" s="177"/>
      <c r="P195" s="177"/>
      <c r="Q195" s="177"/>
      <c r="R195" s="177"/>
      <c r="S195" s="177"/>
      <c r="T195" s="177"/>
      <c r="U195" s="177"/>
      <c r="V195" s="177"/>
    </row>
    <row r="196" spans="15:22" ht="12.75">
      <c r="O196" s="177"/>
      <c r="P196" s="177"/>
      <c r="Q196" s="177"/>
      <c r="R196" s="177"/>
      <c r="S196" s="177"/>
      <c r="T196" s="177"/>
      <c r="U196" s="177"/>
      <c r="V196" s="177"/>
    </row>
    <row r="197" spans="15:22" ht="12.75">
      <c r="O197" s="177"/>
      <c r="P197" s="177"/>
      <c r="Q197" s="177"/>
      <c r="R197" s="177"/>
      <c r="S197" s="177"/>
      <c r="T197" s="177"/>
      <c r="U197" s="177"/>
      <c r="V197" s="177"/>
    </row>
    <row r="198" spans="15:22" ht="12.75">
      <c r="O198" s="177"/>
      <c r="P198" s="177"/>
      <c r="Q198" s="177"/>
      <c r="R198" s="177"/>
      <c r="S198" s="177"/>
      <c r="T198" s="177"/>
      <c r="U198" s="177"/>
      <c r="V198" s="177"/>
    </row>
    <row r="199" spans="15:22" ht="12.75">
      <c r="O199" s="177"/>
      <c r="P199" s="177"/>
      <c r="Q199" s="177"/>
      <c r="R199" s="177"/>
      <c r="S199" s="177"/>
      <c r="T199" s="177"/>
      <c r="U199" s="177"/>
      <c r="V199" s="177"/>
    </row>
    <row r="200" spans="15:22" ht="12.75">
      <c r="O200" s="177"/>
      <c r="P200" s="177"/>
      <c r="Q200" s="177"/>
      <c r="R200" s="177"/>
      <c r="S200" s="177"/>
      <c r="T200" s="177"/>
      <c r="U200" s="177"/>
      <c r="V200" s="177"/>
    </row>
    <row r="201" spans="15:22" ht="12.75">
      <c r="O201" s="177"/>
      <c r="P201" s="177"/>
      <c r="Q201" s="177"/>
      <c r="R201" s="177"/>
      <c r="S201" s="177"/>
      <c r="T201" s="177"/>
      <c r="U201" s="177"/>
      <c r="V201" s="177"/>
    </row>
    <row r="202" spans="15:22" ht="12.75">
      <c r="O202" s="177"/>
      <c r="P202" s="177"/>
      <c r="Q202" s="177"/>
      <c r="R202" s="177"/>
      <c r="S202" s="177"/>
      <c r="T202" s="177"/>
      <c r="U202" s="177"/>
      <c r="V202" s="177"/>
    </row>
    <row r="203" spans="15:22" ht="12.75">
      <c r="O203" s="177"/>
      <c r="P203" s="177"/>
      <c r="Q203" s="177"/>
      <c r="R203" s="177"/>
      <c r="S203" s="177"/>
      <c r="T203" s="177"/>
      <c r="U203" s="177"/>
      <c r="V203" s="177"/>
    </row>
    <row r="204" spans="15:22" ht="12.75">
      <c r="O204" s="177"/>
      <c r="P204" s="177"/>
      <c r="Q204" s="177"/>
      <c r="R204" s="177"/>
      <c r="S204" s="177"/>
      <c r="T204" s="177"/>
      <c r="U204" s="177"/>
      <c r="V204" s="177"/>
    </row>
    <row r="205" spans="15:22" ht="12.75">
      <c r="O205" s="177"/>
      <c r="P205" s="177"/>
      <c r="Q205" s="177"/>
      <c r="R205" s="177"/>
      <c r="S205" s="177"/>
      <c r="T205" s="177"/>
      <c r="U205" s="177"/>
      <c r="V205" s="177"/>
    </row>
    <row r="206" spans="15:22" ht="12.75">
      <c r="O206" s="177"/>
      <c r="P206" s="177"/>
      <c r="Q206" s="177"/>
      <c r="R206" s="177"/>
      <c r="S206" s="177"/>
      <c r="T206" s="177"/>
      <c r="U206" s="177"/>
      <c r="V206" s="177"/>
    </row>
    <row r="207" spans="15:22" ht="12.75">
      <c r="O207" s="177"/>
      <c r="P207" s="177"/>
      <c r="Q207" s="177"/>
      <c r="R207" s="177"/>
      <c r="S207" s="177"/>
      <c r="T207" s="177"/>
      <c r="U207" s="177"/>
      <c r="V207" s="177"/>
    </row>
    <row r="208" spans="15:22" ht="12.75">
      <c r="O208" s="177"/>
      <c r="P208" s="177"/>
      <c r="Q208" s="177"/>
      <c r="R208" s="177"/>
      <c r="S208" s="177"/>
      <c r="T208" s="177"/>
      <c r="U208" s="177"/>
      <c r="V208" s="177"/>
    </row>
    <row r="209" spans="15:22" ht="12.75">
      <c r="O209" s="177"/>
      <c r="P209" s="177"/>
      <c r="Q209" s="177"/>
      <c r="R209" s="177"/>
      <c r="S209" s="177"/>
      <c r="T209" s="177"/>
      <c r="U209" s="177"/>
      <c r="V209" s="177"/>
    </row>
    <row r="210" spans="15:22" ht="12.75">
      <c r="O210" s="177"/>
      <c r="P210" s="177"/>
      <c r="Q210" s="177"/>
      <c r="R210" s="177"/>
      <c r="S210" s="177"/>
      <c r="T210" s="177"/>
      <c r="U210" s="177"/>
      <c r="V210" s="177"/>
    </row>
    <row r="211" spans="15:22" ht="12.75">
      <c r="O211" s="177"/>
      <c r="P211" s="177"/>
      <c r="Q211" s="177"/>
      <c r="R211" s="177"/>
      <c r="S211" s="177"/>
      <c r="T211" s="177"/>
      <c r="U211" s="177"/>
      <c r="V211" s="177"/>
    </row>
    <row r="212" spans="15:22" ht="12.75">
      <c r="O212" s="177"/>
      <c r="P212" s="177"/>
      <c r="Q212" s="177"/>
      <c r="R212" s="177"/>
      <c r="S212" s="177"/>
      <c r="T212" s="177"/>
      <c r="U212" s="177"/>
      <c r="V212" s="177"/>
    </row>
    <row r="213" spans="15:22" ht="12.75">
      <c r="O213" s="177"/>
      <c r="P213" s="177"/>
      <c r="Q213" s="177"/>
      <c r="R213" s="177"/>
      <c r="S213" s="177"/>
      <c r="T213" s="177"/>
      <c r="U213" s="177"/>
      <c r="V213" s="177"/>
    </row>
    <row r="214" spans="15:22" ht="12.75">
      <c r="O214" s="177"/>
      <c r="P214" s="177"/>
      <c r="Q214" s="177"/>
      <c r="R214" s="177"/>
      <c r="S214" s="177"/>
      <c r="T214" s="177"/>
      <c r="U214" s="177"/>
      <c r="V214" s="177"/>
    </row>
    <row r="215" spans="15:22" ht="12.75">
      <c r="O215" s="177"/>
      <c r="P215" s="177"/>
      <c r="Q215" s="177"/>
      <c r="R215" s="177"/>
      <c r="S215" s="177"/>
      <c r="T215" s="177"/>
      <c r="U215" s="177"/>
      <c r="V215" s="177"/>
    </row>
    <row r="216" spans="15:22" ht="12.75">
      <c r="O216" s="177"/>
      <c r="P216" s="177"/>
      <c r="Q216" s="177"/>
      <c r="R216" s="177"/>
      <c r="S216" s="177"/>
      <c r="T216" s="177"/>
      <c r="U216" s="177"/>
      <c r="V216" s="177"/>
    </row>
    <row r="217" spans="15:22" ht="12.75">
      <c r="O217" s="177"/>
      <c r="P217" s="177"/>
      <c r="Q217" s="177"/>
      <c r="R217" s="177"/>
      <c r="S217" s="177"/>
      <c r="T217" s="177"/>
      <c r="U217" s="177"/>
      <c r="V217" s="177"/>
    </row>
    <row r="218" spans="15:22" ht="12.75">
      <c r="O218" s="177"/>
      <c r="P218" s="177"/>
      <c r="Q218" s="177"/>
      <c r="R218" s="177"/>
      <c r="S218" s="177"/>
      <c r="T218" s="177"/>
      <c r="U218" s="177"/>
      <c r="V218" s="177"/>
    </row>
    <row r="219" spans="15:22" ht="12.75">
      <c r="O219" s="177"/>
      <c r="P219" s="177"/>
      <c r="Q219" s="177"/>
      <c r="R219" s="177"/>
      <c r="S219" s="177"/>
      <c r="T219" s="177"/>
      <c r="U219" s="177"/>
      <c r="V219" s="177"/>
    </row>
    <row r="220" spans="15:22" ht="12.75">
      <c r="O220" s="177"/>
      <c r="P220" s="177"/>
      <c r="Q220" s="177"/>
      <c r="R220" s="177"/>
      <c r="S220" s="177"/>
      <c r="T220" s="177"/>
      <c r="U220" s="177"/>
      <c r="V220" s="177"/>
    </row>
    <row r="221" spans="15:22" ht="12.75">
      <c r="O221" s="177"/>
      <c r="P221" s="177"/>
      <c r="Q221" s="177"/>
      <c r="R221" s="177"/>
      <c r="S221" s="177"/>
      <c r="T221" s="177"/>
      <c r="U221" s="177"/>
      <c r="V221" s="177"/>
    </row>
    <row r="222" spans="15:22" ht="12.75">
      <c r="O222" s="177"/>
      <c r="P222" s="177"/>
      <c r="Q222" s="177"/>
      <c r="R222" s="177"/>
      <c r="S222" s="177"/>
      <c r="T222" s="177"/>
      <c r="U222" s="177"/>
      <c r="V222" s="177"/>
    </row>
    <row r="223" spans="15:22" ht="12.75">
      <c r="O223" s="177"/>
      <c r="P223" s="177"/>
      <c r="Q223" s="177"/>
      <c r="R223" s="177"/>
      <c r="S223" s="177"/>
      <c r="T223" s="177"/>
      <c r="U223" s="177"/>
      <c r="V223" s="177"/>
    </row>
    <row r="224" spans="15:22" ht="12.75">
      <c r="O224" s="177"/>
      <c r="P224" s="177"/>
      <c r="Q224" s="177"/>
      <c r="R224" s="177"/>
      <c r="S224" s="177"/>
      <c r="T224" s="177"/>
      <c r="U224" s="177"/>
      <c r="V224" s="177"/>
    </row>
    <row r="225" spans="15:22" ht="12.75">
      <c r="O225" s="177"/>
      <c r="P225" s="177"/>
      <c r="Q225" s="177"/>
      <c r="R225" s="177"/>
      <c r="S225" s="177"/>
      <c r="T225" s="177"/>
      <c r="U225" s="177"/>
      <c r="V225" s="177"/>
    </row>
    <row r="226" spans="15:22" ht="12.75">
      <c r="O226" s="177"/>
      <c r="P226" s="177"/>
      <c r="Q226" s="177"/>
      <c r="R226" s="177"/>
      <c r="S226" s="177"/>
      <c r="T226" s="177"/>
      <c r="U226" s="177"/>
      <c r="V226" s="177"/>
    </row>
    <row r="227" spans="15:22" ht="12.75">
      <c r="O227" s="177"/>
      <c r="P227" s="177"/>
      <c r="Q227" s="177"/>
      <c r="R227" s="177"/>
      <c r="S227" s="177"/>
      <c r="T227" s="177"/>
      <c r="U227" s="177"/>
      <c r="V227" s="177"/>
    </row>
    <row r="228" spans="15:22" ht="12.75">
      <c r="O228" s="177"/>
      <c r="P228" s="177"/>
      <c r="Q228" s="177"/>
      <c r="R228" s="177"/>
      <c r="S228" s="177"/>
      <c r="T228" s="177"/>
      <c r="U228" s="177"/>
      <c r="V228" s="177"/>
    </row>
    <row r="229" spans="15:22" ht="12.75">
      <c r="O229" s="177"/>
      <c r="P229" s="177"/>
      <c r="Q229" s="177"/>
      <c r="R229" s="177"/>
      <c r="S229" s="177"/>
      <c r="T229" s="177"/>
      <c r="U229" s="177"/>
      <c r="V229" s="177"/>
    </row>
    <row r="230" spans="15:22" ht="12.75">
      <c r="O230" s="177"/>
      <c r="P230" s="177"/>
      <c r="Q230" s="177"/>
      <c r="R230" s="177"/>
      <c r="S230" s="177"/>
      <c r="T230" s="177"/>
      <c r="U230" s="177"/>
      <c r="V230" s="177"/>
    </row>
    <row r="231" spans="15:22" ht="12.75">
      <c r="O231" s="177"/>
      <c r="P231" s="177"/>
      <c r="Q231" s="177"/>
      <c r="R231" s="177"/>
      <c r="S231" s="177"/>
      <c r="T231" s="177"/>
      <c r="U231" s="177"/>
      <c r="V231" s="177"/>
    </row>
    <row r="232" spans="15:22" ht="12.75">
      <c r="O232" s="177"/>
      <c r="P232" s="177"/>
      <c r="Q232" s="177"/>
      <c r="R232" s="177"/>
      <c r="S232" s="177"/>
      <c r="T232" s="177"/>
      <c r="U232" s="177"/>
      <c r="V232" s="177"/>
    </row>
    <row r="233" spans="15:22" ht="12.75">
      <c r="O233" s="177"/>
      <c r="P233" s="177"/>
      <c r="Q233" s="177"/>
      <c r="R233" s="177"/>
      <c r="S233" s="177"/>
      <c r="T233" s="177"/>
      <c r="U233" s="177"/>
      <c r="V233" s="177"/>
    </row>
    <row r="234" spans="15:22" ht="12.75">
      <c r="O234" s="177"/>
      <c r="P234" s="177"/>
      <c r="Q234" s="177"/>
      <c r="R234" s="177"/>
      <c r="S234" s="177"/>
      <c r="T234" s="177"/>
      <c r="U234" s="177"/>
      <c r="V234" s="177"/>
    </row>
    <row r="235" spans="15:22" ht="12.75">
      <c r="O235" s="177"/>
      <c r="P235" s="177"/>
      <c r="Q235" s="177"/>
      <c r="R235" s="177"/>
      <c r="S235" s="177"/>
      <c r="T235" s="177"/>
      <c r="U235" s="177"/>
      <c r="V235" s="177"/>
    </row>
    <row r="236" spans="15:22" ht="12.75">
      <c r="O236" s="177"/>
      <c r="P236" s="177"/>
      <c r="Q236" s="177"/>
      <c r="R236" s="177"/>
      <c r="S236" s="177"/>
      <c r="T236" s="177"/>
      <c r="U236" s="177"/>
      <c r="V236" s="177"/>
    </row>
    <row r="237" spans="15:22" ht="12.75">
      <c r="O237" s="177"/>
      <c r="P237" s="177"/>
      <c r="Q237" s="177"/>
      <c r="R237" s="177"/>
      <c r="S237" s="177"/>
      <c r="T237" s="177"/>
      <c r="U237" s="177"/>
      <c r="V237" s="177"/>
    </row>
    <row r="238" spans="15:22" ht="12.75">
      <c r="O238" s="177"/>
      <c r="P238" s="177"/>
      <c r="Q238" s="177"/>
      <c r="R238" s="177"/>
      <c r="S238" s="177"/>
      <c r="T238" s="177"/>
      <c r="U238" s="177"/>
      <c r="V238" s="177"/>
    </row>
    <row r="239" spans="15:22" ht="12.75">
      <c r="O239" s="177"/>
      <c r="P239" s="177"/>
      <c r="Q239" s="177"/>
      <c r="R239" s="177"/>
      <c r="S239" s="177"/>
      <c r="T239" s="177"/>
      <c r="U239" s="177"/>
      <c r="V239" s="177"/>
    </row>
    <row r="240" spans="15:22" ht="12.75">
      <c r="O240" s="177"/>
      <c r="P240" s="177"/>
      <c r="Q240" s="177"/>
      <c r="R240" s="177"/>
      <c r="S240" s="177"/>
      <c r="T240" s="177"/>
      <c r="U240" s="177"/>
      <c r="V240" s="177"/>
    </row>
    <row r="241" spans="15:22" ht="12.75">
      <c r="O241" s="177"/>
      <c r="P241" s="177"/>
      <c r="Q241" s="177"/>
      <c r="R241" s="177"/>
      <c r="S241" s="177"/>
      <c r="T241" s="177"/>
      <c r="U241" s="177"/>
      <c r="V241" s="177"/>
    </row>
    <row r="242" spans="15:22" ht="12.75">
      <c r="O242" s="177"/>
      <c r="P242" s="177"/>
      <c r="Q242" s="177"/>
      <c r="R242" s="177"/>
      <c r="S242" s="177"/>
      <c r="T242" s="177"/>
      <c r="U242" s="177"/>
      <c r="V242" s="177"/>
    </row>
    <row r="243" spans="15:22" ht="12.75">
      <c r="O243" s="177"/>
      <c r="P243" s="177"/>
      <c r="Q243" s="177"/>
      <c r="R243" s="177"/>
      <c r="S243" s="177"/>
      <c r="T243" s="177"/>
      <c r="U243" s="177"/>
      <c r="V243" s="177"/>
    </row>
    <row r="244" spans="15:22" ht="12.75">
      <c r="O244" s="177"/>
      <c r="P244" s="177"/>
      <c r="Q244" s="177"/>
      <c r="R244" s="177"/>
      <c r="S244" s="177"/>
      <c r="T244" s="177"/>
      <c r="U244" s="177"/>
      <c r="V244" s="177"/>
    </row>
    <row r="245" spans="15:22" ht="12.75">
      <c r="O245" s="177"/>
      <c r="P245" s="177"/>
      <c r="Q245" s="177"/>
      <c r="R245" s="177"/>
      <c r="S245" s="177"/>
      <c r="T245" s="177"/>
      <c r="U245" s="177"/>
      <c r="V245" s="177"/>
    </row>
    <row r="246" spans="15:22" ht="12.75">
      <c r="O246" s="177"/>
      <c r="P246" s="177"/>
      <c r="Q246" s="177"/>
      <c r="R246" s="177"/>
      <c r="S246" s="177"/>
      <c r="T246" s="177"/>
      <c r="U246" s="177"/>
      <c r="V246" s="177"/>
    </row>
    <row r="247" spans="15:22" ht="12.75">
      <c r="O247" s="177"/>
      <c r="P247" s="177"/>
      <c r="Q247" s="177"/>
      <c r="R247" s="177"/>
      <c r="S247" s="177"/>
      <c r="T247" s="177"/>
      <c r="U247" s="177"/>
      <c r="V247" s="177"/>
    </row>
    <row r="248" spans="15:22" ht="12.75">
      <c r="O248" s="177"/>
      <c r="P248" s="177"/>
      <c r="Q248" s="177"/>
      <c r="R248" s="177"/>
      <c r="S248" s="177"/>
      <c r="T248" s="177"/>
      <c r="U248" s="177"/>
      <c r="V248" s="177"/>
    </row>
    <row r="249" spans="15:22" ht="12.75">
      <c r="O249" s="177"/>
      <c r="P249" s="177"/>
      <c r="Q249" s="177"/>
      <c r="R249" s="177"/>
      <c r="S249" s="177"/>
      <c r="T249" s="177"/>
      <c r="U249" s="177"/>
      <c r="V249" s="177"/>
    </row>
    <row r="250" spans="15:22" ht="12.75">
      <c r="O250" s="177"/>
      <c r="P250" s="177"/>
      <c r="Q250" s="177"/>
      <c r="R250" s="177"/>
      <c r="S250" s="177"/>
      <c r="T250" s="177"/>
      <c r="U250" s="177"/>
      <c r="V250" s="177"/>
    </row>
    <row r="251" spans="15:22" ht="12.75">
      <c r="O251" s="177"/>
      <c r="P251" s="177"/>
      <c r="Q251" s="177"/>
      <c r="R251" s="177"/>
      <c r="S251" s="177"/>
      <c r="T251" s="177"/>
      <c r="U251" s="177"/>
      <c r="V251" s="177"/>
    </row>
    <row r="252" spans="15:22" ht="12.75">
      <c r="O252" s="177"/>
      <c r="P252" s="177"/>
      <c r="Q252" s="177"/>
      <c r="R252" s="177"/>
      <c r="S252" s="177"/>
      <c r="T252" s="177"/>
      <c r="U252" s="177"/>
      <c r="V252" s="177"/>
    </row>
    <row r="253" spans="15:22" ht="12.75">
      <c r="O253" s="177"/>
      <c r="P253" s="177"/>
      <c r="Q253" s="177"/>
      <c r="R253" s="177"/>
      <c r="S253" s="177"/>
      <c r="T253" s="177"/>
      <c r="U253" s="177"/>
      <c r="V253" s="177"/>
    </row>
    <row r="254" spans="15:22" ht="12.75">
      <c r="O254" s="177"/>
      <c r="P254" s="177"/>
      <c r="Q254" s="177"/>
      <c r="R254" s="177"/>
      <c r="S254" s="177"/>
      <c r="T254" s="177"/>
      <c r="U254" s="177"/>
      <c r="V254" s="177"/>
    </row>
    <row r="255" spans="15:22" ht="12.75">
      <c r="O255" s="177"/>
      <c r="P255" s="177"/>
      <c r="Q255" s="177"/>
      <c r="R255" s="177"/>
      <c r="S255" s="177"/>
      <c r="T255" s="177"/>
      <c r="U255" s="177"/>
      <c r="V255" s="177"/>
    </row>
    <row r="256" spans="15:22" ht="12.75">
      <c r="O256" s="177"/>
      <c r="P256" s="177"/>
      <c r="Q256" s="177"/>
      <c r="R256" s="177"/>
      <c r="S256" s="177"/>
      <c r="T256" s="177"/>
      <c r="U256" s="177"/>
      <c r="V256" s="177"/>
    </row>
    <row r="257" spans="15:22" ht="12.75">
      <c r="O257" s="177"/>
      <c r="P257" s="177"/>
      <c r="Q257" s="177"/>
      <c r="R257" s="177"/>
      <c r="S257" s="177"/>
      <c r="T257" s="177"/>
      <c r="U257" s="177"/>
      <c r="V257" s="177"/>
    </row>
    <row r="258" spans="15:22" ht="12.75">
      <c r="O258" s="177"/>
      <c r="P258" s="177"/>
      <c r="Q258" s="177"/>
      <c r="R258" s="177"/>
      <c r="S258" s="177"/>
      <c r="T258" s="177"/>
      <c r="U258" s="177"/>
      <c r="V258" s="177"/>
    </row>
    <row r="259" spans="15:22" ht="12.75">
      <c r="O259" s="177"/>
      <c r="P259" s="177"/>
      <c r="Q259" s="177"/>
      <c r="R259" s="177"/>
      <c r="S259" s="177"/>
      <c r="T259" s="177"/>
      <c r="U259" s="177"/>
      <c r="V259" s="177"/>
    </row>
    <row r="260" spans="15:22" ht="12.75">
      <c r="O260" s="177"/>
      <c r="P260" s="177"/>
      <c r="Q260" s="177"/>
      <c r="R260" s="177"/>
      <c r="S260" s="177"/>
      <c r="T260" s="177"/>
      <c r="U260" s="177"/>
      <c r="V260" s="177"/>
    </row>
    <row r="261" spans="15:22" ht="12.75">
      <c r="O261" s="177"/>
      <c r="P261" s="177"/>
      <c r="Q261" s="177"/>
      <c r="R261" s="177"/>
      <c r="S261" s="177"/>
      <c r="T261" s="177"/>
      <c r="U261" s="177"/>
      <c r="V261" s="177"/>
    </row>
    <row r="262" spans="15:22" ht="12.75">
      <c r="O262" s="177"/>
      <c r="P262" s="177"/>
      <c r="Q262" s="177"/>
      <c r="R262" s="177"/>
      <c r="S262" s="177"/>
      <c r="T262" s="177"/>
      <c r="U262" s="177"/>
      <c r="V262" s="177"/>
    </row>
    <row r="263" spans="15:22" ht="12.75">
      <c r="O263" s="177"/>
      <c r="P263" s="177"/>
      <c r="Q263" s="177"/>
      <c r="R263" s="177"/>
      <c r="S263" s="177"/>
      <c r="T263" s="177"/>
      <c r="U263" s="177"/>
      <c r="V263" s="177"/>
    </row>
    <row r="264" spans="15:22" ht="12.75">
      <c r="O264" s="177"/>
      <c r="P264" s="177"/>
      <c r="Q264" s="177"/>
      <c r="R264" s="177"/>
      <c r="S264" s="177"/>
      <c r="T264" s="177"/>
      <c r="U264" s="177"/>
      <c r="V264" s="177"/>
    </row>
    <row r="265" spans="15:22" ht="12.75">
      <c r="O265" s="177"/>
      <c r="P265" s="177"/>
      <c r="Q265" s="177"/>
      <c r="R265" s="177"/>
      <c r="S265" s="177"/>
      <c r="T265" s="177"/>
      <c r="U265" s="177"/>
      <c r="V265" s="177"/>
    </row>
    <row r="266" spans="15:22" ht="12.75">
      <c r="O266" s="177"/>
      <c r="P266" s="177"/>
      <c r="Q266" s="177"/>
      <c r="R266" s="177"/>
      <c r="S266" s="177"/>
      <c r="T266" s="177"/>
      <c r="U266" s="177"/>
      <c r="V266" s="177"/>
    </row>
    <row r="267" spans="15:22" ht="12.75">
      <c r="O267" s="177"/>
      <c r="P267" s="177"/>
      <c r="Q267" s="177"/>
      <c r="R267" s="177"/>
      <c r="S267" s="177"/>
      <c r="T267" s="177"/>
      <c r="U267" s="177"/>
      <c r="V267" s="177"/>
    </row>
    <row r="268" spans="15:22" ht="12.75">
      <c r="O268" s="177"/>
      <c r="P268" s="177"/>
      <c r="Q268" s="177"/>
      <c r="R268" s="177"/>
      <c r="S268" s="177"/>
      <c r="T268" s="177"/>
      <c r="U268" s="177"/>
      <c r="V268" s="177"/>
    </row>
    <row r="269" spans="15:22" ht="12.75">
      <c r="O269" s="177"/>
      <c r="P269" s="177"/>
      <c r="Q269" s="177"/>
      <c r="R269" s="177"/>
      <c r="S269" s="177"/>
      <c r="T269" s="177"/>
      <c r="U269" s="177"/>
      <c r="V269" s="177"/>
    </row>
    <row r="270" spans="15:22" ht="12.75">
      <c r="O270" s="177"/>
      <c r="P270" s="177"/>
      <c r="Q270" s="177"/>
      <c r="R270" s="177"/>
      <c r="S270" s="177"/>
      <c r="T270" s="177"/>
      <c r="U270" s="177"/>
      <c r="V270" s="177"/>
    </row>
    <row r="271" spans="15:22" ht="12.75">
      <c r="O271" s="177"/>
      <c r="P271" s="177"/>
      <c r="Q271" s="177"/>
      <c r="R271" s="177"/>
      <c r="S271" s="177"/>
      <c r="T271" s="177"/>
      <c r="U271" s="177"/>
      <c r="V271" s="177"/>
    </row>
    <row r="272" spans="15:22" ht="12.75">
      <c r="O272" s="177"/>
      <c r="P272" s="177"/>
      <c r="Q272" s="177"/>
      <c r="R272" s="177"/>
      <c r="S272" s="177"/>
      <c r="T272" s="177"/>
      <c r="U272" s="177"/>
      <c r="V272" s="177"/>
    </row>
    <row r="273" spans="15:22" ht="12.75">
      <c r="O273" s="177"/>
      <c r="P273" s="177"/>
      <c r="Q273" s="177"/>
      <c r="R273" s="177"/>
      <c r="S273" s="177"/>
      <c r="T273" s="177"/>
      <c r="U273" s="177"/>
      <c r="V273" s="177"/>
    </row>
    <row r="274" spans="15:22" ht="12.75">
      <c r="O274" s="177"/>
      <c r="P274" s="177"/>
      <c r="Q274" s="177"/>
      <c r="R274" s="177"/>
      <c r="S274" s="177"/>
      <c r="T274" s="177"/>
      <c r="U274" s="177"/>
      <c r="V274" s="177"/>
    </row>
    <row r="275" spans="15:22" ht="12.75">
      <c r="O275" s="177"/>
      <c r="P275" s="177"/>
      <c r="Q275" s="177"/>
      <c r="R275" s="177"/>
      <c r="S275" s="177"/>
      <c r="T275" s="177"/>
      <c r="U275" s="177"/>
      <c r="V275" s="177"/>
    </row>
    <row r="276" spans="15:22" ht="12.75">
      <c r="O276" s="177"/>
      <c r="P276" s="177"/>
      <c r="Q276" s="177"/>
      <c r="R276" s="177"/>
      <c r="S276" s="177"/>
      <c r="T276" s="177"/>
      <c r="U276" s="177"/>
      <c r="V276" s="177"/>
    </row>
    <row r="277" spans="15:22" ht="12.75">
      <c r="O277" s="177"/>
      <c r="P277" s="177"/>
      <c r="Q277" s="177"/>
      <c r="R277" s="177"/>
      <c r="S277" s="177"/>
      <c r="T277" s="177"/>
      <c r="U277" s="177"/>
      <c r="V277" s="177"/>
    </row>
    <row r="278" spans="15:22" ht="12.75">
      <c r="O278" s="177"/>
      <c r="P278" s="177"/>
      <c r="Q278" s="177"/>
      <c r="R278" s="177"/>
      <c r="S278" s="177"/>
      <c r="T278" s="177"/>
      <c r="U278" s="177"/>
      <c r="V278" s="177"/>
    </row>
    <row r="279" spans="15:22" ht="12.75">
      <c r="O279" s="177"/>
      <c r="P279" s="177"/>
      <c r="Q279" s="177"/>
      <c r="R279" s="177"/>
      <c r="S279" s="177"/>
      <c r="T279" s="177"/>
      <c r="U279" s="177"/>
      <c r="V279" s="177"/>
    </row>
    <row r="280" spans="15:22" ht="12.75">
      <c r="O280" s="177"/>
      <c r="P280" s="177"/>
      <c r="Q280" s="177"/>
      <c r="R280" s="177"/>
      <c r="S280" s="177"/>
      <c r="T280" s="177"/>
      <c r="U280" s="177"/>
      <c r="V280" s="177"/>
    </row>
    <row r="281" spans="15:22" ht="12.75">
      <c r="O281" s="177"/>
      <c r="P281" s="177"/>
      <c r="Q281" s="177"/>
      <c r="R281" s="177"/>
      <c r="S281" s="177"/>
      <c r="T281" s="177"/>
      <c r="U281" s="177"/>
      <c r="V281" s="177"/>
    </row>
    <row r="282" spans="15:22" ht="12.75">
      <c r="O282" s="177"/>
      <c r="P282" s="177"/>
      <c r="Q282" s="177"/>
      <c r="R282" s="177"/>
      <c r="S282" s="177"/>
      <c r="T282" s="177"/>
      <c r="U282" s="177"/>
      <c r="V282" s="177"/>
    </row>
    <row r="283" spans="15:22" ht="12.75">
      <c r="O283" s="177"/>
      <c r="P283" s="177"/>
      <c r="Q283" s="177"/>
      <c r="R283" s="177"/>
      <c r="S283" s="177"/>
      <c r="T283" s="177"/>
      <c r="U283" s="177"/>
      <c r="V283" s="177"/>
    </row>
    <row r="284" spans="15:22" ht="12.75">
      <c r="O284" s="177"/>
      <c r="P284" s="177"/>
      <c r="Q284" s="177"/>
      <c r="R284" s="177"/>
      <c r="S284" s="177"/>
      <c r="T284" s="177"/>
      <c r="U284" s="177"/>
      <c r="V284" s="177"/>
    </row>
    <row r="285" spans="15:22" ht="12.75">
      <c r="O285" s="177"/>
      <c r="P285" s="177"/>
      <c r="Q285" s="177"/>
      <c r="R285" s="177"/>
      <c r="S285" s="177"/>
      <c r="T285" s="177"/>
      <c r="U285" s="177"/>
      <c r="V285" s="177"/>
    </row>
    <row r="286" spans="15:22" ht="12.75">
      <c r="O286" s="177"/>
      <c r="P286" s="177"/>
      <c r="Q286" s="177"/>
      <c r="R286" s="177"/>
      <c r="S286" s="177"/>
      <c r="T286" s="177"/>
      <c r="U286" s="177"/>
      <c r="V286" s="177"/>
    </row>
    <row r="287" spans="15:22" ht="12.75">
      <c r="O287" s="177"/>
      <c r="P287" s="177"/>
      <c r="Q287" s="177"/>
      <c r="R287" s="177"/>
      <c r="S287" s="177"/>
      <c r="T287" s="177"/>
      <c r="U287" s="177"/>
      <c r="V287" s="177"/>
    </row>
    <row r="288" spans="15:22" ht="12.75">
      <c r="O288" s="177"/>
      <c r="P288" s="177"/>
      <c r="Q288" s="177"/>
      <c r="R288" s="177"/>
      <c r="S288" s="177"/>
      <c r="T288" s="177"/>
      <c r="U288" s="177"/>
      <c r="V288" s="177"/>
    </row>
    <row r="289" spans="15:22" ht="12.75">
      <c r="O289" s="177"/>
      <c r="P289" s="177"/>
      <c r="Q289" s="177"/>
      <c r="R289" s="177"/>
      <c r="S289" s="177"/>
      <c r="T289" s="177"/>
      <c r="U289" s="177"/>
      <c r="V289" s="177"/>
    </row>
    <row r="290" spans="15:22" ht="12.75">
      <c r="O290" s="177"/>
      <c r="P290" s="177"/>
      <c r="Q290" s="177"/>
      <c r="R290" s="177"/>
      <c r="S290" s="177"/>
      <c r="T290" s="177"/>
      <c r="U290" s="177"/>
      <c r="V290" s="177"/>
    </row>
    <row r="291" spans="15:22" ht="12.75">
      <c r="O291" s="177"/>
      <c r="P291" s="177"/>
      <c r="Q291" s="177"/>
      <c r="R291" s="177"/>
      <c r="S291" s="177"/>
      <c r="T291" s="177"/>
      <c r="U291" s="177"/>
      <c r="V291" s="177"/>
    </row>
    <row r="292" spans="15:22" ht="12.75">
      <c r="O292" s="177"/>
      <c r="P292" s="177"/>
      <c r="Q292" s="177"/>
      <c r="R292" s="177"/>
      <c r="S292" s="177"/>
      <c r="T292" s="177"/>
      <c r="U292" s="177"/>
      <c r="V292" s="177"/>
    </row>
    <row r="293" spans="15:22" ht="12.75">
      <c r="O293" s="177"/>
      <c r="P293" s="177"/>
      <c r="Q293" s="177"/>
      <c r="R293" s="177"/>
      <c r="S293" s="177"/>
      <c r="T293" s="177"/>
      <c r="U293" s="177"/>
      <c r="V293" s="177"/>
    </row>
    <row r="294" spans="15:22" ht="12.75">
      <c r="O294" s="177"/>
      <c r="P294" s="177"/>
      <c r="Q294" s="177"/>
      <c r="R294" s="177"/>
      <c r="S294" s="177"/>
      <c r="T294" s="177"/>
      <c r="U294" s="177"/>
      <c r="V294" s="177"/>
    </row>
    <row r="295" spans="15:22" ht="12.75">
      <c r="O295" s="177"/>
      <c r="P295" s="177"/>
      <c r="Q295" s="177"/>
      <c r="R295" s="177"/>
      <c r="S295" s="177"/>
      <c r="T295" s="177"/>
      <c r="U295" s="177"/>
      <c r="V295" s="177"/>
    </row>
    <row r="296" spans="15:22" ht="12.75">
      <c r="O296" s="177"/>
      <c r="P296" s="177"/>
      <c r="Q296" s="177"/>
      <c r="R296" s="177"/>
      <c r="S296" s="177"/>
      <c r="T296" s="177"/>
      <c r="U296" s="177"/>
      <c r="V296" s="177"/>
    </row>
    <row r="297" spans="15:22" ht="12.75">
      <c r="O297" s="177"/>
      <c r="P297" s="177"/>
      <c r="Q297" s="177"/>
      <c r="R297" s="177"/>
      <c r="S297" s="177"/>
      <c r="T297" s="177"/>
      <c r="U297" s="177"/>
      <c r="V297" s="177"/>
    </row>
    <row r="298" spans="15:22" ht="12.75">
      <c r="O298" s="177"/>
      <c r="P298" s="177"/>
      <c r="Q298" s="177"/>
      <c r="R298" s="177"/>
      <c r="S298" s="177"/>
      <c r="T298" s="177"/>
      <c r="U298" s="177"/>
      <c r="V298" s="177"/>
    </row>
    <row r="299" spans="15:22" ht="12.75">
      <c r="O299" s="177"/>
      <c r="P299" s="177"/>
      <c r="Q299" s="177"/>
      <c r="R299" s="177"/>
      <c r="S299" s="177"/>
      <c r="T299" s="177"/>
      <c r="U299" s="177"/>
      <c r="V299" s="177"/>
    </row>
    <row r="300" spans="15:22" ht="12.75">
      <c r="O300" s="177"/>
      <c r="P300" s="177"/>
      <c r="Q300" s="177"/>
      <c r="R300" s="177"/>
      <c r="S300" s="177"/>
      <c r="T300" s="177"/>
      <c r="U300" s="177"/>
      <c r="V300" s="177"/>
    </row>
    <row r="301" spans="15:22" ht="12.75">
      <c r="O301" s="177"/>
      <c r="P301" s="177"/>
      <c r="Q301" s="177"/>
      <c r="R301" s="177"/>
      <c r="S301" s="177"/>
      <c r="T301" s="177"/>
      <c r="U301" s="177"/>
      <c r="V301" s="177"/>
    </row>
    <row r="302" spans="15:22" ht="12.75">
      <c r="O302" s="177"/>
      <c r="P302" s="177"/>
      <c r="Q302" s="177"/>
      <c r="R302" s="177"/>
      <c r="S302" s="177"/>
      <c r="T302" s="177"/>
      <c r="U302" s="177"/>
      <c r="V302" s="177"/>
    </row>
    <row r="303" spans="15:22" ht="12.75">
      <c r="O303" s="177"/>
      <c r="P303" s="177"/>
      <c r="Q303" s="177"/>
      <c r="R303" s="177"/>
      <c r="S303" s="177"/>
      <c r="T303" s="177"/>
      <c r="U303" s="177"/>
      <c r="V303" s="177"/>
    </row>
    <row r="304" spans="15:22" ht="12.75">
      <c r="O304" s="177"/>
      <c r="P304" s="177"/>
      <c r="Q304" s="177"/>
      <c r="R304" s="177"/>
      <c r="S304" s="177"/>
      <c r="T304" s="177"/>
      <c r="U304" s="177"/>
      <c r="V304" s="177"/>
    </row>
    <row r="305" spans="15:22" ht="12.75">
      <c r="O305" s="177"/>
      <c r="P305" s="177"/>
      <c r="Q305" s="177"/>
      <c r="R305" s="177"/>
      <c r="S305" s="177"/>
      <c r="T305" s="177"/>
      <c r="U305" s="177"/>
      <c r="V305" s="177"/>
    </row>
    <row r="306" spans="15:22" ht="12.75">
      <c r="O306" s="177"/>
      <c r="P306" s="177"/>
      <c r="Q306" s="177"/>
      <c r="R306" s="177"/>
      <c r="S306" s="177"/>
      <c r="T306" s="177"/>
      <c r="U306" s="177"/>
      <c r="V306" s="177"/>
    </row>
    <row r="307" spans="15:22" ht="12.75">
      <c r="O307" s="177"/>
      <c r="P307" s="177"/>
      <c r="Q307" s="177"/>
      <c r="R307" s="177"/>
      <c r="S307" s="177"/>
      <c r="T307" s="177"/>
      <c r="U307" s="177"/>
      <c r="V307" s="177"/>
    </row>
    <row r="308" spans="15:22" ht="12.75">
      <c r="O308" s="177"/>
      <c r="P308" s="177"/>
      <c r="Q308" s="177"/>
      <c r="R308" s="177"/>
      <c r="S308" s="177"/>
      <c r="T308" s="177"/>
      <c r="U308" s="177"/>
      <c r="V308" s="177"/>
    </row>
    <row r="309" spans="15:22" ht="12.75">
      <c r="O309" s="177"/>
      <c r="P309" s="177"/>
      <c r="Q309" s="177"/>
      <c r="R309" s="177"/>
      <c r="S309" s="177"/>
      <c r="T309" s="177"/>
      <c r="U309" s="177"/>
      <c r="V309" s="177"/>
    </row>
    <row r="310" spans="15:22" ht="12.75">
      <c r="O310" s="177"/>
      <c r="P310" s="177"/>
      <c r="Q310" s="177"/>
      <c r="R310" s="177"/>
      <c r="S310" s="177"/>
      <c r="T310" s="177"/>
      <c r="U310" s="177"/>
      <c r="V310" s="177"/>
    </row>
    <row r="311" spans="15:22" ht="12.75">
      <c r="O311" s="177"/>
      <c r="P311" s="177"/>
      <c r="Q311" s="177"/>
      <c r="R311" s="177"/>
      <c r="S311" s="177"/>
      <c r="T311" s="177"/>
      <c r="U311" s="177"/>
      <c r="V311" s="177"/>
    </row>
    <row r="312" spans="15:22" ht="12.75">
      <c r="O312" s="177"/>
      <c r="P312" s="177"/>
      <c r="Q312" s="177"/>
      <c r="R312" s="177"/>
      <c r="S312" s="177"/>
      <c r="T312" s="177"/>
      <c r="U312" s="177"/>
      <c r="V312" s="177"/>
    </row>
    <row r="313" spans="15:22" ht="12.75">
      <c r="O313" s="177"/>
      <c r="P313" s="177"/>
      <c r="Q313" s="177"/>
      <c r="R313" s="177"/>
      <c r="S313" s="177"/>
      <c r="T313" s="177"/>
      <c r="U313" s="177"/>
      <c r="V313" s="177"/>
    </row>
    <row r="314" spans="15:22" ht="12.75">
      <c r="O314" s="177"/>
      <c r="P314" s="177"/>
      <c r="Q314" s="177"/>
      <c r="R314" s="177"/>
      <c r="S314" s="177"/>
      <c r="T314" s="177"/>
      <c r="U314" s="177"/>
      <c r="V314" s="177"/>
    </row>
    <row r="315" spans="15:22" ht="12.75">
      <c r="O315" s="177"/>
      <c r="P315" s="177"/>
      <c r="Q315" s="177"/>
      <c r="R315" s="177"/>
      <c r="S315" s="177"/>
      <c r="T315" s="177"/>
      <c r="U315" s="177"/>
      <c r="V315" s="177"/>
    </row>
    <row r="316" spans="15:22" ht="12.75">
      <c r="O316" s="177"/>
      <c r="P316" s="177"/>
      <c r="Q316" s="177"/>
      <c r="R316" s="177"/>
      <c r="S316" s="177"/>
      <c r="T316" s="177"/>
      <c r="U316" s="177"/>
      <c r="V316" s="177"/>
    </row>
    <row r="317" spans="15:22" ht="12.75">
      <c r="O317" s="177"/>
      <c r="P317" s="177"/>
      <c r="Q317" s="177"/>
      <c r="R317" s="177"/>
      <c r="S317" s="177"/>
      <c r="T317" s="177"/>
      <c r="U317" s="177"/>
      <c r="V317" s="177"/>
    </row>
    <row r="318" spans="15:22" ht="12.75">
      <c r="O318" s="177"/>
      <c r="P318" s="177"/>
      <c r="Q318" s="177"/>
      <c r="R318" s="177"/>
      <c r="S318" s="177"/>
      <c r="T318" s="177"/>
      <c r="U318" s="177"/>
      <c r="V318" s="177"/>
    </row>
    <row r="319" spans="15:22" ht="12.75">
      <c r="O319" s="177"/>
      <c r="P319" s="177"/>
      <c r="Q319" s="177"/>
      <c r="R319" s="177"/>
      <c r="S319" s="177"/>
      <c r="T319" s="177"/>
      <c r="U319" s="177"/>
      <c r="V319" s="177"/>
    </row>
    <row r="320" spans="15:22" ht="12.75">
      <c r="O320" s="177"/>
      <c r="P320" s="177"/>
      <c r="Q320" s="177"/>
      <c r="R320" s="177"/>
      <c r="S320" s="177"/>
      <c r="T320" s="177"/>
      <c r="U320" s="177"/>
      <c r="V320" s="177"/>
    </row>
    <row r="321" spans="15:22" ht="12.75">
      <c r="O321" s="177"/>
      <c r="P321" s="177"/>
      <c r="Q321" s="177"/>
      <c r="R321" s="177"/>
      <c r="S321" s="177"/>
      <c r="T321" s="177"/>
      <c r="U321" s="177"/>
      <c r="V321" s="177"/>
    </row>
    <row r="322" spans="15:22" ht="12.75">
      <c r="O322" s="177"/>
      <c r="P322" s="177"/>
      <c r="Q322" s="177"/>
      <c r="R322" s="177"/>
      <c r="S322" s="177"/>
      <c r="T322" s="177"/>
      <c r="U322" s="177"/>
      <c r="V322" s="177"/>
    </row>
    <row r="323" spans="15:22" ht="12.75">
      <c r="O323" s="177"/>
      <c r="P323" s="177"/>
      <c r="Q323" s="177"/>
      <c r="R323" s="177"/>
      <c r="S323" s="177"/>
      <c r="T323" s="177"/>
      <c r="U323" s="177"/>
      <c r="V323" s="177"/>
    </row>
    <row r="324" spans="15:22" ht="12.75">
      <c r="O324" s="177"/>
      <c r="P324" s="177"/>
      <c r="Q324" s="177"/>
      <c r="R324" s="177"/>
      <c r="S324" s="177"/>
      <c r="T324" s="177"/>
      <c r="U324" s="177"/>
      <c r="V324" s="177"/>
    </row>
    <row r="325" spans="15:22" ht="12.75">
      <c r="O325" s="177"/>
      <c r="P325" s="177"/>
      <c r="Q325" s="177"/>
      <c r="R325" s="177"/>
      <c r="S325" s="177"/>
      <c r="T325" s="177"/>
      <c r="U325" s="177"/>
      <c r="V325" s="177"/>
    </row>
    <row r="326" spans="15:22" ht="12.75">
      <c r="O326" s="177"/>
      <c r="P326" s="177"/>
      <c r="Q326" s="177"/>
      <c r="R326" s="177"/>
      <c r="S326" s="177"/>
      <c r="T326" s="177"/>
      <c r="U326" s="177"/>
      <c r="V326" s="177"/>
    </row>
    <row r="327" spans="15:22" ht="12.75">
      <c r="O327" s="177"/>
      <c r="P327" s="177"/>
      <c r="Q327" s="177"/>
      <c r="R327" s="177"/>
      <c r="S327" s="177"/>
      <c r="T327" s="177"/>
      <c r="U327" s="177"/>
      <c r="V327" s="177"/>
    </row>
    <row r="328" spans="15:22" ht="12.75">
      <c r="O328" s="177"/>
      <c r="P328" s="177"/>
      <c r="Q328" s="177"/>
      <c r="R328" s="177"/>
      <c r="S328" s="177"/>
      <c r="T328" s="177"/>
      <c r="U328" s="177"/>
      <c r="V328" s="177"/>
    </row>
    <row r="329" spans="15:22" ht="12.75">
      <c r="O329" s="177"/>
      <c r="P329" s="177"/>
      <c r="Q329" s="177"/>
      <c r="R329" s="177"/>
      <c r="S329" s="177"/>
      <c r="T329" s="177"/>
      <c r="U329" s="177"/>
      <c r="V329" s="177"/>
    </row>
    <row r="330" spans="15:22" ht="12.75">
      <c r="O330" s="177"/>
      <c r="P330" s="177"/>
      <c r="Q330" s="177"/>
      <c r="R330" s="177"/>
      <c r="S330" s="177"/>
      <c r="T330" s="177"/>
      <c r="U330" s="177"/>
      <c r="V330" s="177"/>
    </row>
    <row r="331" spans="15:22" ht="12.75">
      <c r="O331" s="177"/>
      <c r="P331" s="177"/>
      <c r="Q331" s="177"/>
      <c r="R331" s="177"/>
      <c r="S331" s="177"/>
      <c r="T331" s="177"/>
      <c r="U331" s="177"/>
      <c r="V331" s="177"/>
    </row>
    <row r="332" spans="15:22" ht="12.75">
      <c r="O332" s="177"/>
      <c r="P332" s="177"/>
      <c r="Q332" s="177"/>
      <c r="R332" s="177"/>
      <c r="S332" s="177"/>
      <c r="T332" s="177"/>
      <c r="U332" s="177"/>
      <c r="V332" s="177"/>
    </row>
    <row r="333" spans="15:22" ht="12.75">
      <c r="O333" s="177"/>
      <c r="P333" s="177"/>
      <c r="Q333" s="177"/>
      <c r="R333" s="177"/>
      <c r="S333" s="177"/>
      <c r="T333" s="177"/>
      <c r="U333" s="177"/>
      <c r="V333" s="177"/>
    </row>
    <row r="334" spans="15:22" ht="12.75">
      <c r="O334" s="177"/>
      <c r="P334" s="177"/>
      <c r="Q334" s="177"/>
      <c r="R334" s="177"/>
      <c r="S334" s="177"/>
      <c r="T334" s="177"/>
      <c r="U334" s="177"/>
      <c r="V334" s="177"/>
    </row>
    <row r="335" spans="15:22" ht="12.75">
      <c r="O335" s="177"/>
      <c r="P335" s="177"/>
      <c r="Q335" s="177"/>
      <c r="R335" s="177"/>
      <c r="S335" s="177"/>
      <c r="T335" s="177"/>
      <c r="U335" s="177"/>
      <c r="V335" s="177"/>
    </row>
    <row r="336" spans="15:22" ht="12.75">
      <c r="O336" s="177"/>
      <c r="P336" s="177"/>
      <c r="Q336" s="177"/>
      <c r="R336" s="177"/>
      <c r="S336" s="177"/>
      <c r="T336" s="177"/>
      <c r="U336" s="177"/>
      <c r="V336" s="177"/>
    </row>
    <row r="337" spans="15:22" ht="12.75">
      <c r="O337" s="177"/>
      <c r="P337" s="177"/>
      <c r="Q337" s="177"/>
      <c r="R337" s="177"/>
      <c r="S337" s="177"/>
      <c r="T337" s="177"/>
      <c r="U337" s="177"/>
      <c r="V337" s="177"/>
    </row>
    <row r="338" spans="15:22" ht="12.75">
      <c r="O338" s="177"/>
      <c r="P338" s="177"/>
      <c r="Q338" s="177"/>
      <c r="R338" s="177"/>
      <c r="S338" s="177"/>
      <c r="T338" s="177"/>
      <c r="U338" s="177"/>
      <c r="V338" s="177"/>
    </row>
    <row r="339" spans="15:22" ht="12.75">
      <c r="O339" s="177"/>
      <c r="P339" s="177"/>
      <c r="Q339" s="177"/>
      <c r="R339" s="177"/>
      <c r="S339" s="177"/>
      <c r="T339" s="177"/>
      <c r="U339" s="177"/>
      <c r="V339" s="177"/>
    </row>
    <row r="340" spans="15:22" ht="12.75">
      <c r="O340" s="177"/>
      <c r="P340" s="177"/>
      <c r="Q340" s="177"/>
      <c r="R340" s="177"/>
      <c r="S340" s="177"/>
      <c r="T340" s="177"/>
      <c r="U340" s="177"/>
      <c r="V340" s="177"/>
    </row>
    <row r="341" spans="15:22" ht="12.75">
      <c r="O341" s="177"/>
      <c r="P341" s="177"/>
      <c r="Q341" s="177"/>
      <c r="R341" s="177"/>
      <c r="S341" s="177"/>
      <c r="T341" s="177"/>
      <c r="U341" s="177"/>
      <c r="V341" s="177"/>
    </row>
    <row r="342" spans="15:22" ht="12.75">
      <c r="O342" s="177"/>
      <c r="P342" s="177"/>
      <c r="Q342" s="177"/>
      <c r="R342" s="177"/>
      <c r="S342" s="177"/>
      <c r="T342" s="177"/>
      <c r="U342" s="177"/>
      <c r="V342" s="177"/>
    </row>
    <row r="343" spans="15:22" ht="12.75">
      <c r="O343" s="177"/>
      <c r="P343" s="177"/>
      <c r="Q343" s="177"/>
      <c r="R343" s="177"/>
      <c r="S343" s="177"/>
      <c r="T343" s="177"/>
      <c r="U343" s="177"/>
      <c r="V343" s="177"/>
    </row>
    <row r="344" spans="15:22" ht="12.75">
      <c r="O344" s="177"/>
      <c r="P344" s="177"/>
      <c r="Q344" s="177"/>
      <c r="R344" s="177"/>
      <c r="S344" s="177"/>
      <c r="T344" s="177"/>
      <c r="U344" s="177"/>
      <c r="V344" s="177"/>
    </row>
    <row r="345" spans="15:22" ht="12.75">
      <c r="O345" s="177"/>
      <c r="P345" s="177"/>
      <c r="Q345" s="177"/>
      <c r="R345" s="177"/>
      <c r="S345" s="177"/>
      <c r="T345" s="177"/>
      <c r="U345" s="177"/>
      <c r="V345" s="177"/>
    </row>
    <row r="346" spans="15:22" ht="12.75">
      <c r="O346" s="177"/>
      <c r="P346" s="177"/>
      <c r="Q346" s="177"/>
      <c r="R346" s="177"/>
      <c r="S346" s="177"/>
      <c r="T346" s="177"/>
      <c r="U346" s="177"/>
      <c r="V346" s="177"/>
    </row>
    <row r="347" spans="15:22" ht="12.75">
      <c r="O347" s="177"/>
      <c r="P347" s="177"/>
      <c r="Q347" s="177"/>
      <c r="R347" s="177"/>
      <c r="S347" s="177"/>
      <c r="T347" s="177"/>
      <c r="U347" s="177"/>
      <c r="V347" s="177"/>
    </row>
    <row r="348" spans="15:22" ht="12.75">
      <c r="O348" s="177"/>
      <c r="P348" s="177"/>
      <c r="Q348" s="177"/>
      <c r="R348" s="177"/>
      <c r="S348" s="177"/>
      <c r="T348" s="177"/>
      <c r="U348" s="177"/>
      <c r="V348" s="177"/>
    </row>
    <row r="349" spans="15:22" ht="12.75">
      <c r="O349" s="177"/>
      <c r="P349" s="177"/>
      <c r="Q349" s="177"/>
      <c r="R349" s="177"/>
      <c r="S349" s="177"/>
      <c r="T349" s="177"/>
      <c r="U349" s="177"/>
      <c r="V349" s="177"/>
    </row>
    <row r="350" spans="15:22" ht="12.75">
      <c r="O350" s="177"/>
      <c r="P350" s="177"/>
      <c r="Q350" s="177"/>
      <c r="R350" s="177"/>
      <c r="S350" s="177"/>
      <c r="T350" s="177"/>
      <c r="U350" s="177"/>
      <c r="V350" s="177"/>
    </row>
    <row r="351" spans="15:22" ht="12.75">
      <c r="O351" s="177"/>
      <c r="P351" s="177"/>
      <c r="Q351" s="177"/>
      <c r="R351" s="177"/>
      <c r="S351" s="177"/>
      <c r="T351" s="177"/>
      <c r="U351" s="177"/>
      <c r="V351" s="177"/>
    </row>
    <row r="352" spans="15:22" ht="12.75">
      <c r="O352" s="177"/>
      <c r="P352" s="177"/>
      <c r="Q352" s="177"/>
      <c r="R352" s="177"/>
      <c r="S352" s="177"/>
      <c r="T352" s="177"/>
      <c r="U352" s="177"/>
      <c r="V352" s="177"/>
    </row>
    <row r="353" spans="15:22" ht="12.75">
      <c r="O353" s="177"/>
      <c r="P353" s="177"/>
      <c r="Q353" s="177"/>
      <c r="R353" s="177"/>
      <c r="S353" s="177"/>
      <c r="T353" s="177"/>
      <c r="U353" s="177"/>
      <c r="V353" s="177"/>
    </row>
    <row r="354" spans="15:22" ht="12.75">
      <c r="O354" s="177"/>
      <c r="P354" s="177"/>
      <c r="Q354" s="177"/>
      <c r="R354" s="177"/>
      <c r="S354" s="177"/>
      <c r="T354" s="177"/>
      <c r="U354" s="177"/>
      <c r="V354" s="177"/>
    </row>
    <row r="355" spans="15:22" ht="12.75">
      <c r="O355" s="177"/>
      <c r="P355" s="177"/>
      <c r="Q355" s="177"/>
      <c r="R355" s="177"/>
      <c r="S355" s="177"/>
      <c r="T355" s="177"/>
      <c r="U355" s="177"/>
      <c r="V355" s="177"/>
    </row>
    <row r="356" spans="15:22" ht="12.75">
      <c r="O356" s="177"/>
      <c r="P356" s="177"/>
      <c r="Q356" s="177"/>
      <c r="R356" s="177"/>
      <c r="S356" s="177"/>
      <c r="T356" s="177"/>
      <c r="U356" s="177"/>
      <c r="V356" s="177"/>
    </row>
    <row r="357" spans="15:22" ht="12.75">
      <c r="O357" s="177"/>
      <c r="P357" s="177"/>
      <c r="Q357" s="177"/>
      <c r="R357" s="177"/>
      <c r="S357" s="177"/>
      <c r="T357" s="177"/>
      <c r="U357" s="177"/>
      <c r="V357" s="177"/>
    </row>
    <row r="358" spans="15:22" ht="12.75">
      <c r="O358" s="177"/>
      <c r="P358" s="177"/>
      <c r="Q358" s="177"/>
      <c r="R358" s="177"/>
      <c r="S358" s="177"/>
      <c r="T358" s="177"/>
      <c r="U358" s="177"/>
      <c r="V358" s="177"/>
    </row>
    <row r="359" spans="15:22" ht="12.75">
      <c r="O359" s="177"/>
      <c r="P359" s="177"/>
      <c r="Q359" s="177"/>
      <c r="R359" s="177"/>
      <c r="S359" s="177"/>
      <c r="T359" s="177"/>
      <c r="U359" s="177"/>
      <c r="V359" s="177"/>
    </row>
    <row r="360" spans="15:22" ht="12.75">
      <c r="O360" s="177"/>
      <c r="P360" s="177"/>
      <c r="Q360" s="177"/>
      <c r="R360" s="177"/>
      <c r="S360" s="177"/>
      <c r="T360" s="177"/>
      <c r="U360" s="177"/>
      <c r="V360" s="177"/>
    </row>
    <row r="361" spans="15:22" ht="12.75">
      <c r="O361" s="177"/>
      <c r="P361" s="177"/>
      <c r="Q361" s="177"/>
      <c r="R361" s="177"/>
      <c r="S361" s="177"/>
      <c r="T361" s="177"/>
      <c r="U361" s="177"/>
      <c r="V361" s="177"/>
    </row>
    <row r="362" spans="15:22" ht="12.75">
      <c r="O362" s="177"/>
      <c r="P362" s="177"/>
      <c r="Q362" s="177"/>
      <c r="R362" s="177"/>
      <c r="S362" s="177"/>
      <c r="T362" s="177"/>
      <c r="U362" s="177"/>
      <c r="V362" s="177"/>
    </row>
    <row r="363" spans="15:22" ht="12.75">
      <c r="O363" s="177"/>
      <c r="P363" s="177"/>
      <c r="Q363" s="177"/>
      <c r="R363" s="177"/>
      <c r="S363" s="177"/>
      <c r="T363" s="177"/>
      <c r="U363" s="177"/>
      <c r="V363" s="177"/>
    </row>
    <row r="364" spans="15:22" ht="12.75">
      <c r="O364" s="177"/>
      <c r="P364" s="177"/>
      <c r="Q364" s="177"/>
      <c r="R364" s="177"/>
      <c r="S364" s="177"/>
      <c r="T364" s="177"/>
      <c r="U364" s="177"/>
      <c r="V364" s="177"/>
    </row>
    <row r="365" spans="15:22" ht="12.75">
      <c r="O365" s="177"/>
      <c r="P365" s="177"/>
      <c r="Q365" s="177"/>
      <c r="R365" s="177"/>
      <c r="S365" s="177"/>
      <c r="T365" s="177"/>
      <c r="U365" s="177"/>
      <c r="V365" s="177"/>
    </row>
    <row r="366" spans="15:22" ht="12.75">
      <c r="O366" s="177"/>
      <c r="P366" s="177"/>
      <c r="Q366" s="177"/>
      <c r="R366" s="177"/>
      <c r="S366" s="177"/>
      <c r="T366" s="177"/>
      <c r="U366" s="177"/>
      <c r="V366" s="177"/>
    </row>
    <row r="367" spans="15:22" ht="12.75">
      <c r="O367" s="177"/>
      <c r="P367" s="177"/>
      <c r="Q367" s="177"/>
      <c r="R367" s="177"/>
      <c r="S367" s="177"/>
      <c r="T367" s="177"/>
      <c r="U367" s="177"/>
      <c r="V367" s="177"/>
    </row>
    <row r="368" spans="15:22" ht="12.75">
      <c r="O368" s="177"/>
      <c r="P368" s="177"/>
      <c r="Q368" s="177"/>
      <c r="R368" s="177"/>
      <c r="S368" s="177"/>
      <c r="T368" s="177"/>
      <c r="U368" s="177"/>
      <c r="V368" s="177"/>
    </row>
    <row r="369" spans="15:22" ht="12.75">
      <c r="O369" s="177"/>
      <c r="P369" s="177"/>
      <c r="Q369" s="177"/>
      <c r="R369" s="177"/>
      <c r="S369" s="177"/>
      <c r="T369" s="177"/>
      <c r="U369" s="177"/>
      <c r="V369" s="177"/>
    </row>
    <row r="370" spans="15:22" ht="12.75">
      <c r="O370" s="177"/>
      <c r="P370" s="177"/>
      <c r="Q370" s="177"/>
      <c r="R370" s="177"/>
      <c r="S370" s="177"/>
      <c r="T370" s="177"/>
      <c r="U370" s="177"/>
      <c r="V370" s="177"/>
    </row>
    <row r="371" spans="15:22" ht="12.75">
      <c r="O371" s="177"/>
      <c r="P371" s="177"/>
      <c r="Q371" s="177"/>
      <c r="R371" s="177"/>
      <c r="S371" s="177"/>
      <c r="T371" s="177"/>
      <c r="U371" s="177"/>
      <c r="V371" s="177"/>
    </row>
    <row r="372" spans="15:22" ht="12.75">
      <c r="O372" s="177"/>
      <c r="P372" s="177"/>
      <c r="Q372" s="177"/>
      <c r="R372" s="177"/>
      <c r="S372" s="177"/>
      <c r="T372" s="177"/>
      <c r="U372" s="177"/>
      <c r="V372" s="177"/>
    </row>
    <row r="373" spans="15:22" ht="12.75">
      <c r="O373" s="177"/>
      <c r="P373" s="177"/>
      <c r="Q373" s="177"/>
      <c r="R373" s="177"/>
      <c r="S373" s="177"/>
      <c r="T373" s="177"/>
      <c r="U373" s="177"/>
      <c r="V373" s="177"/>
    </row>
    <row r="374" spans="15:22" ht="12.75">
      <c r="O374" s="177"/>
      <c r="P374" s="177"/>
      <c r="Q374" s="177"/>
      <c r="R374" s="177"/>
      <c r="S374" s="177"/>
      <c r="T374" s="177"/>
      <c r="U374" s="177"/>
      <c r="V374" s="177"/>
    </row>
    <row r="375" spans="15:22" ht="12.75">
      <c r="O375" s="177"/>
      <c r="P375" s="177"/>
      <c r="Q375" s="177"/>
      <c r="R375" s="177"/>
      <c r="S375" s="177"/>
      <c r="T375" s="177"/>
      <c r="U375" s="177"/>
      <c r="V375" s="177"/>
    </row>
    <row r="376" spans="15:22" ht="12.75">
      <c r="O376" s="177"/>
      <c r="P376" s="177"/>
      <c r="Q376" s="177"/>
      <c r="R376" s="177"/>
      <c r="S376" s="177"/>
      <c r="T376" s="177"/>
      <c r="U376" s="177"/>
      <c r="V376" s="177"/>
    </row>
    <row r="377" spans="15:22" ht="12.75">
      <c r="O377" s="177"/>
      <c r="P377" s="177"/>
      <c r="Q377" s="177"/>
      <c r="R377" s="177"/>
      <c r="S377" s="177"/>
      <c r="T377" s="177"/>
      <c r="U377" s="177"/>
      <c r="V377" s="177"/>
    </row>
    <row r="378" spans="15:22" ht="12.75">
      <c r="O378" s="177"/>
      <c r="P378" s="177"/>
      <c r="Q378" s="177"/>
      <c r="R378" s="177"/>
      <c r="S378" s="177"/>
      <c r="T378" s="177"/>
      <c r="U378" s="177"/>
      <c r="V378" s="177"/>
    </row>
    <row r="379" spans="15:22" ht="12.75">
      <c r="O379" s="177"/>
      <c r="P379" s="177"/>
      <c r="Q379" s="177"/>
      <c r="R379" s="177"/>
      <c r="S379" s="177"/>
      <c r="T379" s="177"/>
      <c r="U379" s="177"/>
      <c r="V379" s="177"/>
    </row>
    <row r="380" spans="15:22" ht="12.75">
      <c r="O380" s="177"/>
      <c r="P380" s="177"/>
      <c r="Q380" s="177"/>
      <c r="R380" s="177"/>
      <c r="S380" s="177"/>
      <c r="T380" s="177"/>
      <c r="U380" s="177"/>
      <c r="V380" s="177"/>
    </row>
    <row r="381" spans="15:22" ht="12.75">
      <c r="O381" s="177"/>
      <c r="P381" s="177"/>
      <c r="Q381" s="177"/>
      <c r="R381" s="177"/>
      <c r="S381" s="177"/>
      <c r="T381" s="177"/>
      <c r="U381" s="177"/>
      <c r="V381" s="177"/>
    </row>
    <row r="382" spans="15:22" ht="12.75">
      <c r="O382" s="177"/>
      <c r="P382" s="177"/>
      <c r="Q382" s="177"/>
      <c r="R382" s="177"/>
      <c r="S382" s="177"/>
      <c r="T382" s="177"/>
      <c r="U382" s="177"/>
      <c r="V382" s="177"/>
    </row>
    <row r="383" spans="15:22" ht="12.75">
      <c r="O383" s="177"/>
      <c r="P383" s="177"/>
      <c r="Q383" s="177"/>
      <c r="R383" s="177"/>
      <c r="S383" s="177"/>
      <c r="T383" s="177"/>
      <c r="U383" s="177"/>
      <c r="V383" s="177"/>
    </row>
    <row r="384" spans="15:22" ht="12.75">
      <c r="O384" s="177"/>
      <c r="P384" s="177"/>
      <c r="Q384" s="177"/>
      <c r="R384" s="177"/>
      <c r="S384" s="177"/>
      <c r="T384" s="177"/>
      <c r="U384" s="177"/>
      <c r="V384" s="177"/>
    </row>
    <row r="385" spans="15:22" ht="12.75">
      <c r="O385" s="177"/>
      <c r="P385" s="177"/>
      <c r="Q385" s="177"/>
      <c r="R385" s="177"/>
      <c r="S385" s="177"/>
      <c r="T385" s="177"/>
      <c r="U385" s="177"/>
      <c r="V385" s="177"/>
    </row>
    <row r="386" spans="15:22" ht="12.75">
      <c r="O386" s="177"/>
      <c r="P386" s="177"/>
      <c r="Q386" s="177"/>
      <c r="R386" s="177"/>
      <c r="S386" s="177"/>
      <c r="T386" s="177"/>
      <c r="U386" s="177"/>
      <c r="V386" s="177"/>
    </row>
    <row r="387" spans="15:22" ht="12.75">
      <c r="O387" s="177"/>
      <c r="P387" s="177"/>
      <c r="Q387" s="177"/>
      <c r="R387" s="177"/>
      <c r="S387" s="177"/>
      <c r="T387" s="177"/>
      <c r="U387" s="177"/>
      <c r="V387" s="177"/>
    </row>
    <row r="388" spans="15:22" ht="12.75">
      <c r="O388" s="177"/>
      <c r="P388" s="177"/>
      <c r="Q388" s="177"/>
      <c r="R388" s="177"/>
      <c r="S388" s="177"/>
      <c r="T388" s="177"/>
      <c r="U388" s="177"/>
      <c r="V388" s="177"/>
    </row>
    <row r="389" spans="15:22" ht="12.75">
      <c r="O389" s="177"/>
      <c r="P389" s="177"/>
      <c r="Q389" s="177"/>
      <c r="R389" s="177"/>
      <c r="S389" s="177"/>
      <c r="T389" s="177"/>
      <c r="U389" s="177"/>
      <c r="V389" s="177"/>
    </row>
    <row r="390" spans="15:22" ht="12.75">
      <c r="O390" s="177"/>
      <c r="P390" s="177"/>
      <c r="Q390" s="177"/>
      <c r="R390" s="177"/>
      <c r="S390" s="177"/>
      <c r="T390" s="177"/>
      <c r="U390" s="177"/>
      <c r="V390" s="177"/>
    </row>
    <row r="391" spans="15:22" ht="12.75">
      <c r="O391" s="177"/>
      <c r="P391" s="177"/>
      <c r="Q391" s="177"/>
      <c r="R391" s="177"/>
      <c r="S391" s="177"/>
      <c r="T391" s="177"/>
      <c r="U391" s="177"/>
      <c r="V391" s="177"/>
    </row>
    <row r="392" spans="15:22" ht="12.75">
      <c r="O392" s="177"/>
      <c r="P392" s="177"/>
      <c r="Q392" s="177"/>
      <c r="R392" s="177"/>
      <c r="S392" s="177"/>
      <c r="T392" s="177"/>
      <c r="U392" s="177"/>
      <c r="V392" s="177"/>
    </row>
    <row r="393" spans="15:22" ht="12.75">
      <c r="O393" s="177"/>
      <c r="P393" s="177"/>
      <c r="Q393" s="177"/>
      <c r="R393" s="177"/>
      <c r="S393" s="177"/>
      <c r="T393" s="177"/>
      <c r="U393" s="177"/>
      <c r="V393" s="177"/>
    </row>
    <row r="394" spans="15:22" ht="12.75">
      <c r="O394" s="177"/>
      <c r="P394" s="177"/>
      <c r="Q394" s="177"/>
      <c r="R394" s="177"/>
      <c r="S394" s="177"/>
      <c r="T394" s="177"/>
      <c r="U394" s="177"/>
      <c r="V394" s="177"/>
    </row>
    <row r="395" spans="15:22" ht="12.75">
      <c r="O395" s="177"/>
      <c r="P395" s="177"/>
      <c r="Q395" s="177"/>
      <c r="R395" s="177"/>
      <c r="S395" s="177"/>
      <c r="T395" s="177"/>
      <c r="U395" s="177"/>
      <c r="V395" s="177"/>
    </row>
    <row r="396" spans="15:22" ht="12.75">
      <c r="O396" s="177"/>
      <c r="P396" s="177"/>
      <c r="Q396" s="177"/>
      <c r="R396" s="177"/>
      <c r="S396" s="177"/>
      <c r="T396" s="177"/>
      <c r="U396" s="177"/>
      <c r="V396" s="177"/>
    </row>
    <row r="397" spans="15:22" ht="12.75">
      <c r="O397" s="177"/>
      <c r="P397" s="177"/>
      <c r="Q397" s="177"/>
      <c r="R397" s="177"/>
      <c r="S397" s="177"/>
      <c r="T397" s="177"/>
      <c r="U397" s="177"/>
      <c r="V397" s="177"/>
    </row>
    <row r="398" spans="15:22" ht="12.75">
      <c r="O398" s="177"/>
      <c r="P398" s="177"/>
      <c r="Q398" s="177"/>
      <c r="R398" s="177"/>
      <c r="S398" s="177"/>
      <c r="T398" s="177"/>
      <c r="U398" s="177"/>
      <c r="V398" s="177"/>
    </row>
    <row r="399" spans="15:22" ht="12.75">
      <c r="O399" s="177"/>
      <c r="P399" s="177"/>
      <c r="Q399" s="177"/>
      <c r="R399" s="177"/>
      <c r="S399" s="177"/>
      <c r="T399" s="177"/>
      <c r="U399" s="177"/>
      <c r="V399" s="177"/>
    </row>
    <row r="400" spans="15:22" ht="12.75">
      <c r="O400" s="177"/>
      <c r="P400" s="177"/>
      <c r="Q400" s="177"/>
      <c r="R400" s="177"/>
      <c r="S400" s="177"/>
      <c r="T400" s="177"/>
      <c r="U400" s="177"/>
      <c r="V400" s="177"/>
    </row>
    <row r="401" spans="15:22" ht="12.75">
      <c r="O401" s="177"/>
      <c r="P401" s="177"/>
      <c r="Q401" s="177"/>
      <c r="R401" s="177"/>
      <c r="S401" s="177"/>
      <c r="T401" s="177"/>
      <c r="U401" s="177"/>
      <c r="V401" s="177"/>
    </row>
    <row r="402" spans="15:22" ht="12.75">
      <c r="O402" s="177"/>
      <c r="P402" s="177"/>
      <c r="Q402" s="177"/>
      <c r="R402" s="177"/>
      <c r="S402" s="177"/>
      <c r="T402" s="177"/>
      <c r="U402" s="177"/>
      <c r="V402" s="177"/>
    </row>
    <row r="403" spans="15:22" ht="12.75">
      <c r="O403" s="177"/>
      <c r="P403" s="177"/>
      <c r="Q403" s="177"/>
      <c r="R403" s="177"/>
      <c r="S403" s="177"/>
      <c r="T403" s="177"/>
      <c r="U403" s="177"/>
      <c r="V403" s="177"/>
    </row>
    <row r="404" spans="15:22" ht="12.75">
      <c r="O404" s="177"/>
      <c r="P404" s="177"/>
      <c r="Q404" s="177"/>
      <c r="R404" s="177"/>
      <c r="S404" s="177"/>
      <c r="T404" s="177"/>
      <c r="U404" s="177"/>
      <c r="V404" s="177"/>
    </row>
    <row r="405" spans="15:22" ht="12.75">
      <c r="O405" s="177"/>
      <c r="P405" s="177"/>
      <c r="Q405" s="177"/>
      <c r="R405" s="177"/>
      <c r="S405" s="177"/>
      <c r="T405" s="177"/>
      <c r="U405" s="177"/>
      <c r="V405" s="177"/>
    </row>
    <row r="406" spans="15:22" ht="12.75">
      <c r="O406" s="177"/>
      <c r="P406" s="177"/>
      <c r="Q406" s="177"/>
      <c r="R406" s="177"/>
      <c r="S406" s="177"/>
      <c r="T406" s="177"/>
      <c r="U406" s="177"/>
      <c r="V406" s="177"/>
    </row>
    <row r="407" spans="15:22" ht="12.75">
      <c r="O407" s="177"/>
      <c r="P407" s="177"/>
      <c r="Q407" s="177"/>
      <c r="R407" s="177"/>
      <c r="S407" s="177"/>
      <c r="T407" s="177"/>
      <c r="U407" s="177"/>
      <c r="V407" s="177"/>
    </row>
    <row r="408" spans="15:22" ht="12.75">
      <c r="O408" s="177"/>
      <c r="P408" s="177"/>
      <c r="Q408" s="177"/>
      <c r="R408" s="177"/>
      <c r="S408" s="177"/>
      <c r="T408" s="177"/>
      <c r="U408" s="177"/>
      <c r="V408" s="177"/>
    </row>
    <row r="409" spans="15:22" ht="12.75">
      <c r="O409" s="177"/>
      <c r="P409" s="177"/>
      <c r="Q409" s="177"/>
      <c r="R409" s="177"/>
      <c r="S409" s="177"/>
      <c r="T409" s="177"/>
      <c r="U409" s="177"/>
      <c r="V409" s="177"/>
    </row>
    <row r="410" spans="15:22" ht="12.75">
      <c r="O410" s="177"/>
      <c r="P410" s="177"/>
      <c r="Q410" s="177"/>
      <c r="R410" s="177"/>
      <c r="S410" s="177"/>
      <c r="T410" s="177"/>
      <c r="U410" s="177"/>
      <c r="V410" s="177"/>
    </row>
    <row r="411" spans="15:22" ht="12.75">
      <c r="O411" s="177"/>
      <c r="P411" s="177"/>
      <c r="Q411" s="177"/>
      <c r="R411" s="177"/>
      <c r="S411" s="177"/>
      <c r="T411" s="177"/>
      <c r="U411" s="177"/>
      <c r="V411" s="177"/>
    </row>
    <row r="412" spans="15:22" ht="12.75">
      <c r="O412" s="177"/>
      <c r="P412" s="177"/>
      <c r="Q412" s="177"/>
      <c r="R412" s="177"/>
      <c r="S412" s="177"/>
      <c r="T412" s="177"/>
      <c r="U412" s="177"/>
      <c r="V412" s="177"/>
    </row>
    <row r="413" spans="15:22" ht="12.75">
      <c r="O413" s="177"/>
      <c r="P413" s="177"/>
      <c r="Q413" s="177"/>
      <c r="R413" s="177"/>
      <c r="S413" s="177"/>
      <c r="T413" s="177"/>
      <c r="U413" s="177"/>
      <c r="V413" s="177"/>
    </row>
    <row r="414" spans="15:22" ht="12.75">
      <c r="O414" s="177"/>
      <c r="P414" s="177"/>
      <c r="Q414" s="177"/>
      <c r="R414" s="177"/>
      <c r="S414" s="177"/>
      <c r="T414" s="177"/>
      <c r="U414" s="177"/>
      <c r="V414" s="177"/>
    </row>
    <row r="415" spans="15:22" ht="12.75">
      <c r="O415" s="177"/>
      <c r="P415" s="177"/>
      <c r="Q415" s="177"/>
      <c r="R415" s="177"/>
      <c r="S415" s="177"/>
      <c r="T415" s="177"/>
      <c r="U415" s="177"/>
      <c r="V415" s="177"/>
    </row>
    <row r="416" spans="15:22" ht="12.75">
      <c r="O416" s="177"/>
      <c r="P416" s="177"/>
      <c r="Q416" s="177"/>
      <c r="R416" s="177"/>
      <c r="S416" s="177"/>
      <c r="T416" s="177"/>
      <c r="U416" s="177"/>
      <c r="V416" s="177"/>
    </row>
    <row r="417" spans="15:22" ht="12.75">
      <c r="O417" s="177"/>
      <c r="P417" s="177"/>
      <c r="Q417" s="177"/>
      <c r="R417" s="177"/>
      <c r="S417" s="177"/>
      <c r="T417" s="177"/>
      <c r="U417" s="177"/>
      <c r="V417" s="177"/>
    </row>
    <row r="418" spans="15:22" ht="12.75">
      <c r="O418" s="177"/>
      <c r="P418" s="177"/>
      <c r="Q418" s="177"/>
      <c r="R418" s="177"/>
      <c r="S418" s="177"/>
      <c r="T418" s="177"/>
      <c r="U418" s="177"/>
      <c r="V418" s="177"/>
    </row>
    <row r="419" spans="15:22" ht="12.75">
      <c r="O419" s="177"/>
      <c r="P419" s="177"/>
      <c r="Q419" s="177"/>
      <c r="R419" s="177"/>
      <c r="S419" s="177"/>
      <c r="T419" s="177"/>
      <c r="U419" s="177"/>
      <c r="V419" s="177"/>
    </row>
    <row r="420" spans="15:22" ht="12.75">
      <c r="O420" s="177"/>
      <c r="P420" s="177"/>
      <c r="Q420" s="177"/>
      <c r="R420" s="177"/>
      <c r="S420" s="177"/>
      <c r="T420" s="177"/>
      <c r="U420" s="177"/>
      <c r="V420" s="177"/>
    </row>
    <row r="421" spans="15:22" ht="12.75">
      <c r="O421" s="177"/>
      <c r="P421" s="177"/>
      <c r="Q421" s="177"/>
      <c r="R421" s="177"/>
      <c r="S421" s="177"/>
      <c r="T421" s="177"/>
      <c r="U421" s="177"/>
      <c r="V421" s="177"/>
    </row>
    <row r="422" spans="15:22" ht="12.75">
      <c r="O422" s="177"/>
      <c r="P422" s="177"/>
      <c r="Q422" s="177"/>
      <c r="R422" s="177"/>
      <c r="S422" s="177"/>
      <c r="T422" s="177"/>
      <c r="U422" s="177"/>
      <c r="V422" s="177"/>
    </row>
    <row r="423" spans="15:22" ht="12.75">
      <c r="O423" s="177"/>
      <c r="P423" s="177"/>
      <c r="Q423" s="177"/>
      <c r="R423" s="177"/>
      <c r="S423" s="177"/>
      <c r="T423" s="177"/>
      <c r="U423" s="177"/>
      <c r="V423" s="177"/>
    </row>
    <row r="424" spans="15:22" ht="12.75">
      <c r="O424" s="177"/>
      <c r="P424" s="177"/>
      <c r="Q424" s="177"/>
      <c r="R424" s="177"/>
      <c r="S424" s="177"/>
      <c r="T424" s="177"/>
      <c r="U424" s="177"/>
      <c r="V424" s="177"/>
    </row>
    <row r="425" spans="15:22" ht="12.75">
      <c r="O425" s="177"/>
      <c r="P425" s="177"/>
      <c r="Q425" s="177"/>
      <c r="R425" s="177"/>
      <c r="S425" s="177"/>
      <c r="T425" s="177"/>
      <c r="U425" s="177"/>
      <c r="V425" s="177"/>
    </row>
    <row r="426" spans="15:22" ht="12.75">
      <c r="O426" s="177"/>
      <c r="P426" s="177"/>
      <c r="Q426" s="177"/>
      <c r="R426" s="177"/>
      <c r="S426" s="177"/>
      <c r="T426" s="177"/>
      <c r="U426" s="177"/>
      <c r="V426" s="177"/>
    </row>
    <row r="427" spans="15:22" ht="12.75">
      <c r="O427" s="177"/>
      <c r="P427" s="177"/>
      <c r="Q427" s="177"/>
      <c r="R427" s="177"/>
      <c r="S427" s="177"/>
      <c r="T427" s="177"/>
      <c r="U427" s="177"/>
      <c r="V427" s="177"/>
    </row>
    <row r="428" spans="15:22" ht="12.75">
      <c r="O428" s="177"/>
      <c r="P428" s="177"/>
      <c r="Q428" s="177"/>
      <c r="R428" s="177"/>
      <c r="S428" s="177"/>
      <c r="T428" s="177"/>
      <c r="U428" s="177"/>
      <c r="V428" s="177"/>
    </row>
    <row r="429" spans="15:22" ht="12.75">
      <c r="O429" s="177"/>
      <c r="P429" s="177"/>
      <c r="Q429" s="177"/>
      <c r="R429" s="177"/>
      <c r="S429" s="177"/>
      <c r="T429" s="177"/>
      <c r="U429" s="177"/>
      <c r="V429" s="177"/>
    </row>
    <row r="430" spans="15:22" ht="12.75">
      <c r="O430" s="177"/>
      <c r="P430" s="177"/>
      <c r="Q430" s="177"/>
      <c r="R430" s="177"/>
      <c r="S430" s="177"/>
      <c r="T430" s="177"/>
      <c r="U430" s="177"/>
      <c r="V430" s="177"/>
    </row>
    <row r="431" spans="15:22" ht="12.75">
      <c r="O431" s="177"/>
      <c r="P431" s="177"/>
      <c r="Q431" s="177"/>
      <c r="R431" s="177"/>
      <c r="S431" s="177"/>
      <c r="T431" s="177"/>
      <c r="U431" s="177"/>
      <c r="V431" s="177"/>
    </row>
    <row r="432" spans="15:22" ht="12.75">
      <c r="O432" s="177"/>
      <c r="P432" s="177"/>
      <c r="Q432" s="177"/>
      <c r="R432" s="177"/>
      <c r="S432" s="177"/>
      <c r="T432" s="177"/>
      <c r="U432" s="177"/>
      <c r="V432" s="177"/>
    </row>
    <row r="433" spans="15:22" ht="12.75">
      <c r="O433" s="177"/>
      <c r="P433" s="177"/>
      <c r="Q433" s="177"/>
      <c r="R433" s="177"/>
      <c r="S433" s="177"/>
      <c r="T433" s="177"/>
      <c r="U433" s="177"/>
      <c r="V433" s="177"/>
    </row>
    <row r="434" spans="15:22" ht="12.75">
      <c r="O434" s="177"/>
      <c r="P434" s="177"/>
      <c r="Q434" s="177"/>
      <c r="R434" s="177"/>
      <c r="S434" s="177"/>
      <c r="T434" s="177"/>
      <c r="U434" s="177"/>
      <c r="V434" s="177"/>
    </row>
    <row r="435" spans="15:22" ht="12.75">
      <c r="O435" s="177"/>
      <c r="P435" s="177"/>
      <c r="Q435" s="177"/>
      <c r="R435" s="177"/>
      <c r="S435" s="177"/>
      <c r="T435" s="177"/>
      <c r="U435" s="177"/>
      <c r="V435" s="177"/>
    </row>
    <row r="436" spans="15:22" ht="12.75">
      <c r="O436" s="177"/>
      <c r="P436" s="177"/>
      <c r="Q436" s="177"/>
      <c r="R436" s="177"/>
      <c r="S436" s="177"/>
      <c r="T436" s="177"/>
      <c r="U436" s="177"/>
      <c r="V436" s="177"/>
    </row>
    <row r="437" spans="15:22" ht="12.75">
      <c r="O437" s="177"/>
      <c r="P437" s="177"/>
      <c r="Q437" s="177"/>
      <c r="R437" s="177"/>
      <c r="S437" s="177"/>
      <c r="T437" s="177"/>
      <c r="U437" s="177"/>
      <c r="V437" s="177"/>
    </row>
    <row r="438" spans="15:22" ht="12.75">
      <c r="O438" s="177"/>
      <c r="P438" s="177"/>
      <c r="Q438" s="177"/>
      <c r="R438" s="177"/>
      <c r="S438" s="177"/>
      <c r="T438" s="177"/>
      <c r="U438" s="177"/>
      <c r="V438" s="177"/>
    </row>
    <row r="439" spans="15:22" ht="12.75">
      <c r="O439" s="177"/>
      <c r="P439" s="177"/>
      <c r="Q439" s="177"/>
      <c r="R439" s="177"/>
      <c r="S439" s="177"/>
      <c r="T439" s="177"/>
      <c r="U439" s="177"/>
      <c r="V439" s="177"/>
    </row>
    <row r="440" spans="15:22" ht="12.75">
      <c r="O440" s="177"/>
      <c r="P440" s="177"/>
      <c r="Q440" s="177"/>
      <c r="R440" s="177"/>
      <c r="S440" s="177"/>
      <c r="T440" s="177"/>
      <c r="U440" s="177"/>
      <c r="V440" s="177"/>
    </row>
    <row r="441" spans="15:22" ht="12.75">
      <c r="O441" s="177"/>
      <c r="P441" s="177"/>
      <c r="Q441" s="177"/>
      <c r="R441" s="177"/>
      <c r="S441" s="177"/>
      <c r="T441" s="177"/>
      <c r="U441" s="177"/>
      <c r="V441" s="177"/>
    </row>
    <row r="442" spans="15:22" ht="12.75">
      <c r="O442" s="177"/>
      <c r="P442" s="177"/>
      <c r="Q442" s="177"/>
      <c r="R442" s="177"/>
      <c r="S442" s="177"/>
      <c r="T442" s="177"/>
      <c r="U442" s="177"/>
      <c r="V442" s="177"/>
    </row>
    <row r="443" spans="15:22" ht="12.75">
      <c r="O443" s="177"/>
      <c r="P443" s="177"/>
      <c r="Q443" s="177"/>
      <c r="R443" s="177"/>
      <c r="S443" s="177"/>
      <c r="T443" s="177"/>
      <c r="U443" s="177"/>
      <c r="V443" s="177"/>
    </row>
    <row r="444" spans="15:22" ht="12.75">
      <c r="O444" s="177"/>
      <c r="P444" s="177"/>
      <c r="Q444" s="177"/>
      <c r="R444" s="177"/>
      <c r="S444" s="177"/>
      <c r="T444" s="177"/>
      <c r="U444" s="177"/>
      <c r="V444" s="177"/>
    </row>
    <row r="445" spans="15:22" ht="12.75">
      <c r="O445" s="177"/>
      <c r="P445" s="177"/>
      <c r="Q445" s="177"/>
      <c r="R445" s="177"/>
      <c r="S445" s="177"/>
      <c r="T445" s="177"/>
      <c r="U445" s="177"/>
      <c r="V445" s="177"/>
    </row>
    <row r="446" spans="15:22" ht="12.75">
      <c r="O446" s="177"/>
      <c r="P446" s="177"/>
      <c r="Q446" s="177"/>
      <c r="R446" s="177"/>
      <c r="S446" s="177"/>
      <c r="T446" s="177"/>
      <c r="U446" s="177"/>
      <c r="V446" s="177"/>
    </row>
    <row r="447" spans="15:22" ht="12.75">
      <c r="O447" s="177"/>
      <c r="P447" s="177"/>
      <c r="Q447" s="177"/>
      <c r="R447" s="177"/>
      <c r="S447" s="177"/>
      <c r="T447" s="177"/>
      <c r="U447" s="177"/>
      <c r="V447" s="177"/>
    </row>
    <row r="448" spans="15:22" ht="12.75">
      <c r="O448" s="177"/>
      <c r="P448" s="177"/>
      <c r="Q448" s="177"/>
      <c r="R448" s="177"/>
      <c r="S448" s="177"/>
      <c r="T448" s="177"/>
      <c r="U448" s="177"/>
      <c r="V448" s="177"/>
    </row>
    <row r="449" spans="15:22" ht="12.75">
      <c r="O449" s="177"/>
      <c r="P449" s="177"/>
      <c r="Q449" s="177"/>
      <c r="R449" s="177"/>
      <c r="S449" s="177"/>
      <c r="T449" s="177"/>
      <c r="U449" s="177"/>
      <c r="V449" s="177"/>
    </row>
    <row r="450" spans="15:22" ht="12.75">
      <c r="O450" s="177"/>
      <c r="P450" s="177"/>
      <c r="Q450" s="177"/>
      <c r="R450" s="177"/>
      <c r="S450" s="177"/>
      <c r="T450" s="177"/>
      <c r="U450" s="177"/>
      <c r="V450" s="177"/>
    </row>
    <row r="451" spans="15:22" ht="12.75">
      <c r="O451" s="177"/>
      <c r="P451" s="177"/>
      <c r="Q451" s="177"/>
      <c r="R451" s="177"/>
      <c r="S451" s="177"/>
      <c r="T451" s="177"/>
      <c r="U451" s="177"/>
      <c r="V451" s="177"/>
    </row>
    <row r="452" spans="15:22" ht="12.75">
      <c r="O452" s="177"/>
      <c r="P452" s="177"/>
      <c r="Q452" s="177"/>
      <c r="R452" s="177"/>
      <c r="S452" s="177"/>
      <c r="T452" s="177"/>
      <c r="U452" s="177"/>
      <c r="V452" s="177"/>
    </row>
    <row r="453" spans="15:22" ht="12.75">
      <c r="O453" s="177"/>
      <c r="P453" s="177"/>
      <c r="Q453" s="177"/>
      <c r="R453" s="177"/>
      <c r="S453" s="177"/>
      <c r="T453" s="177"/>
      <c r="U453" s="177"/>
      <c r="V453" s="177"/>
    </row>
    <row r="454" spans="15:22" ht="12.75">
      <c r="O454" s="177"/>
      <c r="P454" s="177"/>
      <c r="Q454" s="177"/>
      <c r="R454" s="177"/>
      <c r="S454" s="177"/>
      <c r="T454" s="177"/>
      <c r="U454" s="177"/>
      <c r="V454" s="177"/>
    </row>
    <row r="455" spans="15:22" ht="12.75">
      <c r="O455" s="177"/>
      <c r="P455" s="177"/>
      <c r="Q455" s="177"/>
      <c r="R455" s="177"/>
      <c r="S455" s="177"/>
      <c r="T455" s="177"/>
      <c r="U455" s="177"/>
      <c r="V455" s="177"/>
    </row>
    <row r="456" spans="15:22" ht="12.75">
      <c r="O456" s="177"/>
      <c r="P456" s="177"/>
      <c r="Q456" s="177"/>
      <c r="R456" s="177"/>
      <c r="S456" s="177"/>
      <c r="T456" s="177"/>
      <c r="U456" s="177"/>
      <c r="V456" s="177"/>
    </row>
    <row r="457" spans="15:22" ht="12.75">
      <c r="O457" s="177"/>
      <c r="P457" s="177"/>
      <c r="Q457" s="177"/>
      <c r="R457" s="177"/>
      <c r="S457" s="177"/>
      <c r="T457" s="177"/>
      <c r="U457" s="177"/>
      <c r="V457" s="177"/>
    </row>
    <row r="458" spans="15:22" ht="12.75">
      <c r="O458" s="177"/>
      <c r="P458" s="177"/>
      <c r="Q458" s="177"/>
      <c r="R458" s="177"/>
      <c r="S458" s="177"/>
      <c r="T458" s="177"/>
      <c r="U458" s="177"/>
      <c r="V458" s="177"/>
    </row>
    <row r="459" spans="15:22" ht="12.75">
      <c r="O459" s="177"/>
      <c r="P459" s="177"/>
      <c r="Q459" s="177"/>
      <c r="R459" s="177"/>
      <c r="S459" s="177"/>
      <c r="T459" s="177"/>
      <c r="U459" s="177"/>
      <c r="V459" s="177"/>
    </row>
    <row r="460" spans="15:22" ht="12.75">
      <c r="O460" s="177"/>
      <c r="P460" s="177"/>
      <c r="Q460" s="177"/>
      <c r="R460" s="177"/>
      <c r="S460" s="177"/>
      <c r="T460" s="177"/>
      <c r="U460" s="177"/>
      <c r="V460" s="177"/>
    </row>
    <row r="461" spans="15:22" ht="12.75">
      <c r="O461" s="177"/>
      <c r="P461" s="177"/>
      <c r="Q461" s="177"/>
      <c r="R461" s="177"/>
      <c r="S461" s="177"/>
      <c r="T461" s="177"/>
      <c r="U461" s="177"/>
      <c r="V461" s="177"/>
    </row>
    <row r="462" spans="15:22" ht="12.75">
      <c r="O462" s="177"/>
      <c r="P462" s="177"/>
      <c r="Q462" s="177"/>
      <c r="R462" s="177"/>
      <c r="S462" s="177"/>
      <c r="T462" s="177"/>
      <c r="U462" s="177"/>
      <c r="V462" s="177"/>
    </row>
    <row r="463" spans="15:22" ht="12.75">
      <c r="O463" s="177"/>
      <c r="P463" s="177"/>
      <c r="Q463" s="177"/>
      <c r="R463" s="177"/>
      <c r="S463" s="177"/>
      <c r="T463" s="177"/>
      <c r="U463" s="177"/>
      <c r="V463" s="177"/>
    </row>
    <row r="464" spans="15:22" ht="12.75">
      <c r="O464" s="177"/>
      <c r="P464" s="177"/>
      <c r="Q464" s="177"/>
      <c r="R464" s="177"/>
      <c r="S464" s="177"/>
      <c r="T464" s="177"/>
      <c r="U464" s="177"/>
      <c r="V464" s="177"/>
    </row>
    <row r="465" spans="15:22" ht="12.75">
      <c r="O465" s="177"/>
      <c r="P465" s="177"/>
      <c r="Q465" s="177"/>
      <c r="R465" s="177"/>
      <c r="S465" s="177"/>
      <c r="T465" s="177"/>
      <c r="U465" s="177"/>
      <c r="V465" s="177"/>
    </row>
    <row r="466" spans="15:22" ht="12.75">
      <c r="O466" s="177"/>
      <c r="P466" s="177"/>
      <c r="Q466" s="177"/>
      <c r="R466" s="177"/>
      <c r="S466" s="177"/>
      <c r="T466" s="177"/>
      <c r="U466" s="177"/>
      <c r="V466" s="177"/>
    </row>
    <row r="467" spans="15:22" ht="12.75">
      <c r="O467" s="177"/>
      <c r="P467" s="177"/>
      <c r="Q467" s="177"/>
      <c r="R467" s="177"/>
      <c r="S467" s="177"/>
      <c r="T467" s="177"/>
      <c r="U467" s="177"/>
      <c r="V467" s="177"/>
    </row>
    <row r="468" spans="15:22" ht="12.75">
      <c r="O468" s="177"/>
      <c r="P468" s="177"/>
      <c r="Q468" s="177"/>
      <c r="R468" s="177"/>
      <c r="S468" s="177"/>
      <c r="T468" s="177"/>
      <c r="U468" s="177"/>
      <c r="V468" s="177"/>
    </row>
    <row r="469" spans="15:22" ht="12.75">
      <c r="O469" s="177"/>
      <c r="P469" s="177"/>
      <c r="Q469" s="177"/>
      <c r="R469" s="177"/>
      <c r="S469" s="177"/>
      <c r="T469" s="177"/>
      <c r="U469" s="177"/>
      <c r="V469" s="177"/>
    </row>
    <row r="470" spans="15:22" ht="12.75">
      <c r="O470" s="177"/>
      <c r="P470" s="177"/>
      <c r="Q470" s="177"/>
      <c r="R470" s="177"/>
      <c r="S470" s="177"/>
      <c r="T470" s="177"/>
      <c r="U470" s="177"/>
      <c r="V470" s="177"/>
    </row>
    <row r="471" spans="15:22" ht="12.75">
      <c r="O471" s="177"/>
      <c r="P471" s="177"/>
      <c r="Q471" s="177"/>
      <c r="R471" s="177"/>
      <c r="S471" s="177"/>
      <c r="T471" s="177"/>
      <c r="U471" s="177"/>
      <c r="V471" s="177"/>
    </row>
    <row r="472" spans="15:22" ht="12.75">
      <c r="O472" s="177"/>
      <c r="P472" s="177"/>
      <c r="Q472" s="177"/>
      <c r="R472" s="177"/>
      <c r="S472" s="177"/>
      <c r="T472" s="177"/>
      <c r="U472" s="177"/>
      <c r="V472" s="177"/>
    </row>
    <row r="473" spans="15:22" ht="12.75">
      <c r="O473" s="177"/>
      <c r="P473" s="177"/>
      <c r="Q473" s="177"/>
      <c r="R473" s="177"/>
      <c r="S473" s="177"/>
      <c r="T473" s="177"/>
      <c r="U473" s="177"/>
      <c r="V473" s="177"/>
    </row>
    <row r="474" spans="15:22" ht="12.75">
      <c r="O474" s="177"/>
      <c r="P474" s="177"/>
      <c r="Q474" s="177"/>
      <c r="R474" s="177"/>
      <c r="S474" s="177"/>
      <c r="T474" s="177"/>
      <c r="U474" s="177"/>
      <c r="V474" s="177"/>
    </row>
    <row r="475" spans="15:22" ht="12.75">
      <c r="O475" s="177"/>
      <c r="P475" s="177"/>
      <c r="Q475" s="177"/>
      <c r="R475" s="177"/>
      <c r="S475" s="177"/>
      <c r="T475" s="177"/>
      <c r="U475" s="177"/>
      <c r="V475" s="177"/>
    </row>
    <row r="476" spans="15:22" ht="12.75">
      <c r="O476" s="177"/>
      <c r="P476" s="177"/>
      <c r="Q476" s="177"/>
      <c r="R476" s="177"/>
      <c r="S476" s="177"/>
      <c r="T476" s="177"/>
      <c r="U476" s="177"/>
      <c r="V476" s="177"/>
    </row>
    <row r="477" spans="15:22" ht="12.75">
      <c r="O477" s="177"/>
      <c r="P477" s="177"/>
      <c r="Q477" s="177"/>
      <c r="R477" s="177"/>
      <c r="S477" s="177"/>
      <c r="T477" s="177"/>
      <c r="U477" s="177"/>
      <c r="V477" s="177"/>
    </row>
    <row r="478" spans="15:22" ht="12.75">
      <c r="O478" s="177"/>
      <c r="P478" s="177"/>
      <c r="Q478" s="177"/>
      <c r="R478" s="177"/>
      <c r="S478" s="177"/>
      <c r="T478" s="177"/>
      <c r="U478" s="177"/>
      <c r="V478" s="177"/>
    </row>
    <row r="479" spans="15:22" ht="12.75">
      <c r="O479" s="177"/>
      <c r="P479" s="177"/>
      <c r="Q479" s="177"/>
      <c r="R479" s="177"/>
      <c r="S479" s="177"/>
      <c r="T479" s="177"/>
      <c r="U479" s="177"/>
      <c r="V479" s="177"/>
    </row>
    <row r="480" spans="15:22" ht="12.75">
      <c r="O480" s="177"/>
      <c r="P480" s="177"/>
      <c r="Q480" s="177"/>
      <c r="R480" s="177"/>
      <c r="S480" s="177"/>
      <c r="T480" s="177"/>
      <c r="U480" s="177"/>
      <c r="V480" s="177"/>
    </row>
    <row r="481" spans="15:22" ht="12.75">
      <c r="O481" s="177"/>
      <c r="P481" s="177"/>
      <c r="Q481" s="177"/>
      <c r="R481" s="177"/>
      <c r="S481" s="177"/>
      <c r="T481" s="177"/>
      <c r="U481" s="177"/>
      <c r="V481" s="177"/>
    </row>
    <row r="482" spans="15:22" ht="12.75">
      <c r="O482" s="177"/>
      <c r="P482" s="177"/>
      <c r="Q482" s="177"/>
      <c r="R482" s="177"/>
      <c r="S482" s="177"/>
      <c r="T482" s="177"/>
      <c r="U482" s="177"/>
      <c r="V482" s="177"/>
    </row>
    <row r="483" spans="15:22" ht="12.75">
      <c r="O483" s="177"/>
      <c r="P483" s="177"/>
      <c r="Q483" s="177"/>
      <c r="R483" s="177"/>
      <c r="S483" s="177"/>
      <c r="T483" s="177"/>
      <c r="U483" s="177"/>
      <c r="V483" s="177"/>
    </row>
    <row r="484" spans="15:22" ht="12.75">
      <c r="O484" s="177"/>
      <c r="P484" s="177"/>
      <c r="Q484" s="177"/>
      <c r="R484" s="177"/>
      <c r="S484" s="177"/>
      <c r="T484" s="177"/>
      <c r="U484" s="177"/>
      <c r="V484" s="177"/>
    </row>
    <row r="485" spans="15:22" ht="12.75">
      <c r="O485" s="177"/>
      <c r="P485" s="177"/>
      <c r="Q485" s="177"/>
      <c r="R485" s="177"/>
      <c r="S485" s="177"/>
      <c r="T485" s="177"/>
      <c r="U485" s="177"/>
      <c r="V485" s="177"/>
    </row>
    <row r="486" spans="15:22" ht="12.75">
      <c r="O486" s="177"/>
      <c r="P486" s="177"/>
      <c r="Q486" s="177"/>
      <c r="R486" s="177"/>
      <c r="S486" s="177"/>
      <c r="T486" s="177"/>
      <c r="U486" s="177"/>
      <c r="V486" s="177"/>
    </row>
    <row r="487" spans="15:22" ht="12.75">
      <c r="O487" s="177"/>
      <c r="P487" s="177"/>
      <c r="Q487" s="177"/>
      <c r="R487" s="177"/>
      <c r="S487" s="177"/>
      <c r="T487" s="177"/>
      <c r="U487" s="177"/>
      <c r="V487" s="177"/>
    </row>
    <row r="488" spans="15:22" ht="12.75">
      <c r="O488" s="177"/>
      <c r="P488" s="177"/>
      <c r="Q488" s="177"/>
      <c r="R488" s="177"/>
      <c r="S488" s="177"/>
      <c r="T488" s="177"/>
      <c r="U488" s="177"/>
      <c r="V488" s="177"/>
    </row>
    <row r="489" spans="15:22" ht="12.75">
      <c r="O489" s="177"/>
      <c r="P489" s="177"/>
      <c r="Q489" s="177"/>
      <c r="R489" s="177"/>
      <c r="S489" s="177"/>
      <c r="T489" s="177"/>
      <c r="U489" s="177"/>
      <c r="V489" s="177"/>
    </row>
    <row r="490" spans="15:22" ht="12.75">
      <c r="O490" s="177"/>
      <c r="P490" s="177"/>
      <c r="Q490" s="177"/>
      <c r="R490" s="177"/>
      <c r="S490" s="177"/>
      <c r="T490" s="177"/>
      <c r="U490" s="177"/>
      <c r="V490" s="177"/>
    </row>
    <row r="491" spans="15:22" ht="12.75">
      <c r="O491" s="177"/>
      <c r="P491" s="177"/>
      <c r="Q491" s="177"/>
      <c r="R491" s="177"/>
      <c r="S491" s="177"/>
      <c r="T491" s="177"/>
      <c r="U491" s="177"/>
      <c r="V491" s="177"/>
    </row>
    <row r="492" spans="15:22" ht="12.75">
      <c r="O492" s="177"/>
      <c r="P492" s="177"/>
      <c r="Q492" s="177"/>
      <c r="R492" s="177"/>
      <c r="S492" s="177"/>
      <c r="T492" s="177"/>
      <c r="U492" s="177"/>
      <c r="V492" s="177"/>
    </row>
    <row r="493" spans="15:22" ht="12.75">
      <c r="O493" s="177"/>
      <c r="P493" s="177"/>
      <c r="Q493" s="177"/>
      <c r="R493" s="177"/>
      <c r="S493" s="177"/>
      <c r="T493" s="177"/>
      <c r="U493" s="177"/>
      <c r="V493" s="177"/>
    </row>
    <row r="494" spans="15:22" ht="12.75">
      <c r="O494" s="177"/>
      <c r="P494" s="177"/>
      <c r="Q494" s="177"/>
      <c r="R494" s="177"/>
      <c r="S494" s="177"/>
      <c r="T494" s="177"/>
      <c r="U494" s="177"/>
      <c r="V494" s="177"/>
    </row>
    <row r="495" spans="15:22" ht="12.75">
      <c r="O495" s="177"/>
      <c r="P495" s="177"/>
      <c r="Q495" s="177"/>
      <c r="R495" s="177"/>
      <c r="S495" s="177"/>
      <c r="T495" s="177"/>
      <c r="U495" s="177"/>
      <c r="V495" s="177"/>
    </row>
    <row r="496" spans="15:22" ht="12.75">
      <c r="O496" s="177"/>
      <c r="P496" s="177"/>
      <c r="Q496" s="177"/>
      <c r="R496" s="177"/>
      <c r="S496" s="177"/>
      <c r="T496" s="177"/>
      <c r="U496" s="177"/>
      <c r="V496" s="177"/>
    </row>
    <row r="497" spans="15:22" ht="12.75">
      <c r="O497" s="177"/>
      <c r="P497" s="177"/>
      <c r="Q497" s="177"/>
      <c r="R497" s="177"/>
      <c r="S497" s="177"/>
      <c r="T497" s="177"/>
      <c r="U497" s="177"/>
      <c r="V497" s="177"/>
    </row>
    <row r="498" spans="15:22" ht="12.75">
      <c r="O498" s="177"/>
      <c r="P498" s="177"/>
      <c r="Q498" s="177"/>
      <c r="R498" s="177"/>
      <c r="S498" s="177"/>
      <c r="T498" s="177"/>
      <c r="U498" s="177"/>
      <c r="V498" s="177"/>
    </row>
    <row r="499" spans="15:22" ht="12.75">
      <c r="O499" s="177"/>
      <c r="P499" s="177"/>
      <c r="Q499" s="177"/>
      <c r="R499" s="177"/>
      <c r="S499" s="177"/>
      <c r="T499" s="177"/>
      <c r="U499" s="177"/>
      <c r="V499" s="177"/>
    </row>
    <row r="500" spans="15:22" ht="12.75">
      <c r="O500" s="177"/>
      <c r="P500" s="177"/>
      <c r="Q500" s="177"/>
      <c r="R500" s="177"/>
      <c r="S500" s="177"/>
      <c r="T500" s="177"/>
      <c r="U500" s="177"/>
      <c r="V500" s="177"/>
    </row>
    <row r="501" spans="15:22" ht="12.75">
      <c r="O501" s="177"/>
      <c r="P501" s="177"/>
      <c r="Q501" s="177"/>
      <c r="R501" s="177"/>
      <c r="S501" s="177"/>
      <c r="T501" s="177"/>
      <c r="U501" s="177"/>
      <c r="V501" s="177"/>
    </row>
    <row r="502" spans="15:22" ht="12.75">
      <c r="O502" s="177"/>
      <c r="P502" s="177"/>
      <c r="Q502" s="177"/>
      <c r="R502" s="177"/>
      <c r="S502" s="177"/>
      <c r="T502" s="177"/>
      <c r="U502" s="177"/>
      <c r="V502" s="177"/>
    </row>
    <row r="503" spans="15:22" ht="12.75">
      <c r="O503" s="177"/>
      <c r="P503" s="177"/>
      <c r="Q503" s="177"/>
      <c r="R503" s="177"/>
      <c r="S503" s="177"/>
      <c r="T503" s="177"/>
      <c r="U503" s="177"/>
      <c r="V503" s="177"/>
    </row>
    <row r="504" spans="15:22" ht="12.75">
      <c r="O504" s="177"/>
      <c r="P504" s="177"/>
      <c r="Q504" s="177"/>
      <c r="R504" s="177"/>
      <c r="S504" s="177"/>
      <c r="T504" s="177"/>
      <c r="U504" s="177"/>
      <c r="V504" s="177"/>
    </row>
    <row r="505" spans="15:22" ht="12.75">
      <c r="O505" s="177"/>
      <c r="P505" s="177"/>
      <c r="Q505" s="177"/>
      <c r="R505" s="177"/>
      <c r="S505" s="177"/>
      <c r="T505" s="177"/>
      <c r="U505" s="177"/>
      <c r="V505" s="177"/>
    </row>
    <row r="506" spans="15:22" ht="12.75">
      <c r="O506" s="177"/>
      <c r="P506" s="177"/>
      <c r="Q506" s="177"/>
      <c r="R506" s="177"/>
      <c r="S506" s="177"/>
      <c r="T506" s="177"/>
      <c r="U506" s="177"/>
      <c r="V506" s="177"/>
    </row>
    <row r="507" spans="15:22" ht="12.75">
      <c r="O507" s="177"/>
      <c r="P507" s="177"/>
      <c r="Q507" s="177"/>
      <c r="R507" s="177"/>
      <c r="S507" s="177"/>
      <c r="T507" s="177"/>
      <c r="U507" s="177"/>
      <c r="V507" s="177"/>
    </row>
    <row r="508" spans="15:22" ht="12.75">
      <c r="O508" s="177"/>
      <c r="P508" s="177"/>
      <c r="Q508" s="177"/>
      <c r="R508" s="177"/>
      <c r="S508" s="177"/>
      <c r="T508" s="177"/>
      <c r="U508" s="177"/>
      <c r="V508" s="177"/>
    </row>
    <row r="509" spans="15:22" ht="12.75">
      <c r="O509" s="177"/>
      <c r="P509" s="177"/>
      <c r="Q509" s="177"/>
      <c r="R509" s="177"/>
      <c r="S509" s="177"/>
      <c r="T509" s="177"/>
      <c r="U509" s="177"/>
      <c r="V509" s="177"/>
    </row>
    <row r="510" spans="15:22" ht="12.75">
      <c r="O510" s="177"/>
      <c r="P510" s="177"/>
      <c r="Q510" s="177"/>
      <c r="R510" s="177"/>
      <c r="S510" s="177"/>
      <c r="T510" s="177"/>
      <c r="U510" s="177"/>
      <c r="V510" s="177"/>
    </row>
    <row r="511" spans="15:22" ht="12.75">
      <c r="O511" s="177"/>
      <c r="P511" s="177"/>
      <c r="Q511" s="177"/>
      <c r="R511" s="177"/>
      <c r="S511" s="177"/>
      <c r="T511" s="177"/>
      <c r="U511" s="177"/>
      <c r="V511" s="177"/>
    </row>
    <row r="512" spans="15:22" ht="12.75">
      <c r="O512" s="177"/>
      <c r="P512" s="177"/>
      <c r="Q512" s="177"/>
      <c r="R512" s="177"/>
      <c r="S512" s="177"/>
      <c r="T512" s="177"/>
      <c r="U512" s="177"/>
      <c r="V512" s="177"/>
    </row>
    <row r="513" spans="15:22" ht="12.75">
      <c r="O513" s="177"/>
      <c r="P513" s="177"/>
      <c r="Q513" s="177"/>
      <c r="R513" s="177"/>
      <c r="S513" s="177"/>
      <c r="T513" s="177"/>
      <c r="U513" s="177"/>
      <c r="V513" s="177"/>
    </row>
    <row r="514" spans="15:22" ht="12.75">
      <c r="O514" s="177"/>
      <c r="P514" s="177"/>
      <c r="Q514" s="177"/>
      <c r="R514" s="177"/>
      <c r="S514" s="177"/>
      <c r="T514" s="177"/>
      <c r="U514" s="177"/>
      <c r="V514" s="177"/>
    </row>
    <row r="515" spans="15:22" ht="12.75">
      <c r="O515" s="177"/>
      <c r="P515" s="177"/>
      <c r="Q515" s="177"/>
      <c r="R515" s="177"/>
      <c r="S515" s="177"/>
      <c r="T515" s="177"/>
      <c r="U515" s="177"/>
      <c r="V515" s="177"/>
    </row>
    <row r="516" spans="15:22" ht="12.75">
      <c r="O516" s="177"/>
      <c r="P516" s="177"/>
      <c r="Q516" s="177"/>
      <c r="R516" s="177"/>
      <c r="S516" s="177"/>
      <c r="T516" s="177"/>
      <c r="U516" s="177"/>
      <c r="V516" s="177"/>
    </row>
    <row r="517" spans="15:22" ht="12.75">
      <c r="O517" s="177"/>
      <c r="P517" s="177"/>
      <c r="Q517" s="177"/>
      <c r="R517" s="177"/>
      <c r="S517" s="177"/>
      <c r="T517" s="177"/>
      <c r="U517" s="177"/>
      <c r="V517" s="177"/>
    </row>
    <row r="518" spans="15:22" ht="12.75">
      <c r="O518" s="177"/>
      <c r="P518" s="177"/>
      <c r="Q518" s="177"/>
      <c r="R518" s="177"/>
      <c r="S518" s="177"/>
      <c r="T518" s="177"/>
      <c r="U518" s="177"/>
      <c r="V518" s="177"/>
    </row>
    <row r="519" spans="15:22" ht="12.75">
      <c r="O519" s="177"/>
      <c r="P519" s="177"/>
      <c r="Q519" s="177"/>
      <c r="R519" s="177"/>
      <c r="S519" s="177"/>
      <c r="T519" s="177"/>
      <c r="U519" s="177"/>
      <c r="V519" s="177"/>
    </row>
    <row r="520" spans="15:22" ht="12.75">
      <c r="O520" s="177"/>
      <c r="P520" s="177"/>
      <c r="Q520" s="177"/>
      <c r="R520" s="177"/>
      <c r="S520" s="177"/>
      <c r="T520" s="177"/>
      <c r="U520" s="177"/>
      <c r="V520" s="177"/>
    </row>
    <row r="521" spans="15:22" ht="12.75">
      <c r="O521" s="177"/>
      <c r="P521" s="177"/>
      <c r="Q521" s="177"/>
      <c r="R521" s="177"/>
      <c r="S521" s="177"/>
      <c r="T521" s="177"/>
      <c r="U521" s="177"/>
      <c r="V521" s="177"/>
    </row>
    <row r="522" spans="15:22" ht="12.75">
      <c r="O522" s="177"/>
      <c r="P522" s="177"/>
      <c r="Q522" s="177"/>
      <c r="R522" s="177"/>
      <c r="S522" s="177"/>
      <c r="T522" s="177"/>
      <c r="U522" s="177"/>
      <c r="V522" s="177"/>
    </row>
    <row r="523" spans="15:22" ht="12.75">
      <c r="O523" s="177"/>
      <c r="P523" s="177"/>
      <c r="Q523" s="177"/>
      <c r="R523" s="177"/>
      <c r="S523" s="177"/>
      <c r="T523" s="177"/>
      <c r="U523" s="177"/>
      <c r="V523" s="177"/>
    </row>
    <row r="524" spans="15:22" ht="12.75">
      <c r="O524" s="177"/>
      <c r="P524" s="177"/>
      <c r="Q524" s="177"/>
      <c r="R524" s="177"/>
      <c r="S524" s="177"/>
      <c r="T524" s="177"/>
      <c r="U524" s="177"/>
      <c r="V524" s="177"/>
    </row>
    <row r="525" spans="15:22" ht="12.75">
      <c r="O525" s="177"/>
      <c r="P525" s="177"/>
      <c r="Q525" s="177"/>
      <c r="R525" s="177"/>
      <c r="S525" s="177"/>
      <c r="T525" s="177"/>
      <c r="U525" s="177"/>
      <c r="V525" s="177"/>
    </row>
    <row r="526" spans="15:22" ht="12.75">
      <c r="O526" s="177"/>
      <c r="P526" s="177"/>
      <c r="Q526" s="177"/>
      <c r="R526" s="177"/>
      <c r="S526" s="177"/>
      <c r="T526" s="177"/>
      <c r="U526" s="177"/>
      <c r="V526" s="177"/>
    </row>
    <row r="527" spans="15:22" ht="12.75">
      <c r="O527" s="177"/>
      <c r="P527" s="177"/>
      <c r="Q527" s="177"/>
      <c r="R527" s="177"/>
      <c r="S527" s="177"/>
      <c r="T527" s="177"/>
      <c r="U527" s="177"/>
      <c r="V527" s="177"/>
    </row>
    <row r="528" spans="15:22" ht="12.75">
      <c r="O528" s="177"/>
      <c r="P528" s="177"/>
      <c r="Q528" s="177"/>
      <c r="R528" s="177"/>
      <c r="S528" s="177"/>
      <c r="T528" s="177"/>
      <c r="U528" s="177"/>
      <c r="V528" s="177"/>
    </row>
    <row r="529" spans="15:22" ht="12.75">
      <c r="O529" s="177"/>
      <c r="P529" s="177"/>
      <c r="Q529" s="177"/>
      <c r="R529" s="177"/>
      <c r="S529" s="177"/>
      <c r="T529" s="177"/>
      <c r="U529" s="177"/>
      <c r="V529" s="177"/>
    </row>
    <row r="530" spans="15:22" ht="12.75">
      <c r="O530" s="177"/>
      <c r="P530" s="177"/>
      <c r="Q530" s="177"/>
      <c r="R530" s="177"/>
      <c r="S530" s="177"/>
      <c r="T530" s="177"/>
      <c r="U530" s="177"/>
      <c r="V530" s="177"/>
    </row>
    <row r="531" spans="15:22" ht="12.75">
      <c r="O531" s="177"/>
      <c r="P531" s="177"/>
      <c r="Q531" s="177"/>
      <c r="R531" s="177"/>
      <c r="S531" s="177"/>
      <c r="T531" s="177"/>
      <c r="U531" s="177"/>
      <c r="V531" s="177"/>
    </row>
    <row r="532" spans="15:22" ht="12.75">
      <c r="O532" s="177"/>
      <c r="P532" s="177"/>
      <c r="Q532" s="177"/>
      <c r="R532" s="177"/>
      <c r="S532" s="177"/>
      <c r="T532" s="177"/>
      <c r="U532" s="177"/>
      <c r="V532" s="177"/>
    </row>
    <row r="533" spans="15:22" ht="12.75">
      <c r="O533" s="177"/>
      <c r="P533" s="177"/>
      <c r="Q533" s="177"/>
      <c r="R533" s="177"/>
      <c r="S533" s="177"/>
      <c r="T533" s="177"/>
      <c r="U533" s="177"/>
      <c r="V533" s="177"/>
    </row>
    <row r="534" spans="15:22" ht="12.75">
      <c r="O534" s="177"/>
      <c r="P534" s="177"/>
      <c r="Q534" s="177"/>
      <c r="R534" s="177"/>
      <c r="S534" s="177"/>
      <c r="T534" s="177"/>
      <c r="U534" s="177"/>
      <c r="V534" s="177"/>
    </row>
    <row r="535" spans="15:22" ht="12.75">
      <c r="O535" s="177"/>
      <c r="P535" s="177"/>
      <c r="Q535" s="177"/>
      <c r="R535" s="177"/>
      <c r="S535" s="177"/>
      <c r="T535" s="177"/>
      <c r="U535" s="177"/>
      <c r="V535" s="177"/>
    </row>
    <row r="536" spans="15:22" ht="12.75">
      <c r="O536" s="177"/>
      <c r="P536" s="177"/>
      <c r="Q536" s="177"/>
      <c r="R536" s="177"/>
      <c r="S536" s="177"/>
      <c r="T536" s="177"/>
      <c r="U536" s="177"/>
      <c r="V536" s="177"/>
    </row>
    <row r="537" spans="15:22" ht="12.75">
      <c r="O537" s="177"/>
      <c r="P537" s="177"/>
      <c r="Q537" s="177"/>
      <c r="R537" s="177"/>
      <c r="S537" s="177"/>
      <c r="T537" s="177"/>
      <c r="U537" s="177"/>
      <c r="V537" s="177"/>
    </row>
    <row r="538" spans="15:22" ht="12.75">
      <c r="O538" s="177"/>
      <c r="P538" s="177"/>
      <c r="Q538" s="177"/>
      <c r="R538" s="177"/>
      <c r="S538" s="177"/>
      <c r="T538" s="177"/>
      <c r="U538" s="177"/>
      <c r="V538" s="177"/>
    </row>
    <row r="539" spans="15:22" ht="12.75">
      <c r="O539" s="177"/>
      <c r="P539" s="177"/>
      <c r="Q539" s="177"/>
      <c r="R539" s="177"/>
      <c r="S539" s="177"/>
      <c r="T539" s="177"/>
      <c r="U539" s="177"/>
      <c r="V539" s="177"/>
    </row>
    <row r="540" spans="15:22" ht="12.75">
      <c r="O540" s="177"/>
      <c r="P540" s="177"/>
      <c r="Q540" s="177"/>
      <c r="R540" s="177"/>
      <c r="S540" s="177"/>
      <c r="T540" s="177"/>
      <c r="U540" s="177"/>
      <c r="V540" s="177"/>
    </row>
    <row r="541" spans="15:22" ht="12.75">
      <c r="O541" s="177"/>
      <c r="P541" s="177"/>
      <c r="Q541" s="177"/>
      <c r="R541" s="177"/>
      <c r="S541" s="177"/>
      <c r="T541" s="177"/>
      <c r="U541" s="177"/>
      <c r="V541" s="177"/>
    </row>
    <row r="542" spans="15:22" ht="12.75">
      <c r="O542" s="177"/>
      <c r="P542" s="177"/>
      <c r="Q542" s="177"/>
      <c r="R542" s="177"/>
      <c r="S542" s="177"/>
      <c r="T542" s="177"/>
      <c r="U542" s="177"/>
      <c r="V542" s="177"/>
    </row>
    <row r="543" spans="15:22" ht="12.75">
      <c r="O543" s="177"/>
      <c r="P543" s="177"/>
      <c r="Q543" s="177"/>
      <c r="R543" s="177"/>
      <c r="S543" s="177"/>
      <c r="T543" s="177"/>
      <c r="U543" s="177"/>
      <c r="V543" s="177"/>
    </row>
    <row r="544" spans="15:22" ht="12.75">
      <c r="O544" s="177"/>
      <c r="P544" s="177"/>
      <c r="Q544" s="177"/>
      <c r="R544" s="177"/>
      <c r="S544" s="177"/>
      <c r="T544" s="177"/>
      <c r="U544" s="177"/>
      <c r="V544" s="177"/>
    </row>
    <row r="545" spans="15:22" ht="12.75">
      <c r="O545" s="177"/>
      <c r="P545" s="177"/>
      <c r="Q545" s="177"/>
      <c r="R545" s="177"/>
      <c r="S545" s="177"/>
      <c r="T545" s="177"/>
      <c r="U545" s="177"/>
      <c r="V545" s="177"/>
    </row>
    <row r="546" spans="15:22" ht="12.75">
      <c r="O546" s="177"/>
      <c r="P546" s="177"/>
      <c r="Q546" s="177"/>
      <c r="R546" s="177"/>
      <c r="S546" s="177"/>
      <c r="T546" s="177"/>
      <c r="U546" s="177"/>
      <c r="V546" s="177"/>
    </row>
    <row r="547" spans="15:22" ht="12.75">
      <c r="O547" s="177"/>
      <c r="P547" s="177"/>
      <c r="Q547" s="177"/>
      <c r="R547" s="177"/>
      <c r="S547" s="177"/>
      <c r="T547" s="177"/>
      <c r="U547" s="177"/>
      <c r="V547" s="177"/>
    </row>
    <row r="548" spans="15:22" ht="12.75">
      <c r="O548" s="177"/>
      <c r="P548" s="177"/>
      <c r="Q548" s="177"/>
      <c r="R548" s="177"/>
      <c r="S548" s="177"/>
      <c r="T548" s="177"/>
      <c r="U548" s="177"/>
      <c r="V548" s="177"/>
    </row>
    <row r="549" spans="15:22" ht="12.75">
      <c r="O549" s="177"/>
      <c r="P549" s="177"/>
      <c r="Q549" s="177"/>
      <c r="R549" s="177"/>
      <c r="S549" s="177"/>
      <c r="T549" s="177"/>
      <c r="U549" s="177"/>
      <c r="V549" s="177"/>
    </row>
    <row r="550" spans="15:22" ht="12.75">
      <c r="O550" s="177"/>
      <c r="P550" s="177"/>
      <c r="Q550" s="177"/>
      <c r="R550" s="177"/>
      <c r="S550" s="177"/>
      <c r="T550" s="177"/>
      <c r="U550" s="177"/>
      <c r="V550" s="177"/>
    </row>
    <row r="551" spans="15:22" ht="12.75">
      <c r="O551" s="177"/>
      <c r="P551" s="177"/>
      <c r="Q551" s="177"/>
      <c r="R551" s="177"/>
      <c r="S551" s="177"/>
      <c r="T551" s="177"/>
      <c r="U551" s="177"/>
      <c r="V551" s="177"/>
    </row>
    <row r="552" spans="15:22" ht="12.75">
      <c r="O552" s="177"/>
      <c r="P552" s="177"/>
      <c r="Q552" s="177"/>
      <c r="R552" s="177"/>
      <c r="S552" s="177"/>
      <c r="T552" s="177"/>
      <c r="U552" s="177"/>
      <c r="V552" s="177"/>
    </row>
    <row r="553" spans="15:22" ht="12.75">
      <c r="O553" s="177"/>
      <c r="P553" s="177"/>
      <c r="Q553" s="177"/>
      <c r="R553" s="177"/>
      <c r="S553" s="177"/>
      <c r="T553" s="177"/>
      <c r="U553" s="177"/>
      <c r="V553" s="177"/>
    </row>
    <row r="554" spans="15:22" ht="12.75">
      <c r="O554" s="177"/>
      <c r="P554" s="177"/>
      <c r="Q554" s="177"/>
      <c r="R554" s="177"/>
      <c r="S554" s="177"/>
      <c r="T554" s="177"/>
      <c r="U554" s="177"/>
      <c r="V554" s="177"/>
    </row>
    <row r="555" spans="15:22" ht="12.75">
      <c r="O555" s="177"/>
      <c r="P555" s="177"/>
      <c r="Q555" s="177"/>
      <c r="R555" s="177"/>
      <c r="S555" s="177"/>
      <c r="T555" s="177"/>
      <c r="U555" s="177"/>
      <c r="V555" s="177"/>
    </row>
    <row r="556" spans="15:22" ht="12.75">
      <c r="O556" s="177"/>
      <c r="P556" s="177"/>
      <c r="Q556" s="177"/>
      <c r="R556" s="177"/>
      <c r="S556" s="177"/>
      <c r="T556" s="177"/>
      <c r="U556" s="177"/>
      <c r="V556" s="177"/>
    </row>
    <row r="557" spans="15:22" ht="12.75">
      <c r="O557" s="177"/>
      <c r="P557" s="177"/>
      <c r="Q557" s="177"/>
      <c r="R557" s="177"/>
      <c r="S557" s="177"/>
      <c r="T557" s="177"/>
      <c r="U557" s="177"/>
      <c r="V557" s="177"/>
    </row>
    <row r="558" spans="15:22" ht="12.75">
      <c r="O558" s="177"/>
      <c r="P558" s="177"/>
      <c r="Q558" s="177"/>
      <c r="R558" s="177"/>
      <c r="S558" s="177"/>
      <c r="T558" s="177"/>
      <c r="U558" s="177"/>
      <c r="V558" s="177"/>
    </row>
    <row r="559" spans="15:22" ht="12.75">
      <c r="O559" s="177"/>
      <c r="P559" s="177"/>
      <c r="Q559" s="177"/>
      <c r="R559" s="177"/>
      <c r="S559" s="177"/>
      <c r="T559" s="177"/>
      <c r="U559" s="177"/>
      <c r="V559" s="177"/>
    </row>
    <row r="560" spans="15:22" ht="12.75">
      <c r="O560" s="177"/>
      <c r="P560" s="177"/>
      <c r="Q560" s="177"/>
      <c r="R560" s="177"/>
      <c r="S560" s="177"/>
      <c r="T560" s="177"/>
      <c r="U560" s="177"/>
      <c r="V560" s="177"/>
    </row>
    <row r="561" spans="15:22" ht="12.75">
      <c r="O561" s="177"/>
      <c r="P561" s="177"/>
      <c r="Q561" s="177"/>
      <c r="R561" s="177"/>
      <c r="S561" s="177"/>
      <c r="T561" s="177"/>
      <c r="U561" s="177"/>
      <c r="V561" s="177"/>
    </row>
    <row r="562" spans="15:22" ht="12.75">
      <c r="O562" s="177"/>
      <c r="P562" s="177"/>
      <c r="Q562" s="177"/>
      <c r="R562" s="177"/>
      <c r="S562" s="177"/>
      <c r="T562" s="177"/>
      <c r="U562" s="177"/>
      <c r="V562" s="177"/>
    </row>
    <row r="563" spans="15:22" ht="12.75">
      <c r="O563" s="177"/>
      <c r="P563" s="177"/>
      <c r="Q563" s="177"/>
      <c r="R563" s="177"/>
      <c r="S563" s="177"/>
      <c r="T563" s="177"/>
      <c r="U563" s="177"/>
      <c r="V563" s="177"/>
    </row>
    <row r="564" spans="15:22" ht="12.75">
      <c r="O564" s="177"/>
      <c r="P564" s="177"/>
      <c r="Q564" s="177"/>
      <c r="R564" s="177"/>
      <c r="S564" s="177"/>
      <c r="T564" s="177"/>
      <c r="U564" s="177"/>
      <c r="V564" s="177"/>
    </row>
    <row r="565" spans="15:22" ht="12.75">
      <c r="O565" s="177"/>
      <c r="P565" s="177"/>
      <c r="Q565" s="177"/>
      <c r="R565" s="177"/>
      <c r="S565" s="177"/>
      <c r="T565" s="177"/>
      <c r="U565" s="177"/>
      <c r="V565" s="177"/>
    </row>
    <row r="566" spans="15:22" ht="12.75">
      <c r="O566" s="177"/>
      <c r="P566" s="177"/>
      <c r="Q566" s="177"/>
      <c r="R566" s="177"/>
      <c r="S566" s="177"/>
      <c r="T566" s="177"/>
      <c r="U566" s="177"/>
      <c r="V566" s="177"/>
    </row>
    <row r="567" spans="15:22" ht="12.75">
      <c r="O567" s="177"/>
      <c r="P567" s="177"/>
      <c r="Q567" s="177"/>
      <c r="R567" s="177"/>
      <c r="S567" s="177"/>
      <c r="T567" s="177"/>
      <c r="U567" s="177"/>
      <c r="V567" s="177"/>
    </row>
    <row r="568" spans="15:22" ht="12.75">
      <c r="O568" s="177"/>
      <c r="P568" s="177"/>
      <c r="Q568" s="177"/>
      <c r="R568" s="177"/>
      <c r="S568" s="177"/>
      <c r="T568" s="177"/>
      <c r="U568" s="177"/>
      <c r="V568" s="177"/>
    </row>
    <row r="569" spans="15:22" ht="12.75">
      <c r="O569" s="177"/>
      <c r="P569" s="177"/>
      <c r="Q569" s="177"/>
      <c r="R569" s="177"/>
      <c r="S569" s="177"/>
      <c r="T569" s="177"/>
      <c r="U569" s="177"/>
      <c r="V569" s="177"/>
    </row>
    <row r="570" spans="15:22" ht="12.75">
      <c r="O570" s="177"/>
      <c r="P570" s="177"/>
      <c r="Q570" s="177"/>
      <c r="R570" s="177"/>
      <c r="S570" s="177"/>
      <c r="T570" s="177"/>
      <c r="U570" s="177"/>
      <c r="V570" s="177"/>
    </row>
    <row r="571" spans="15:22" ht="12.75">
      <c r="O571" s="177"/>
      <c r="P571" s="177"/>
      <c r="Q571" s="177"/>
      <c r="R571" s="177"/>
      <c r="S571" s="177"/>
      <c r="T571" s="177"/>
      <c r="U571" s="177"/>
      <c r="V571" s="177"/>
    </row>
    <row r="572" spans="15:22" ht="12.75">
      <c r="O572" s="177"/>
      <c r="P572" s="177"/>
      <c r="Q572" s="177"/>
      <c r="R572" s="177"/>
      <c r="S572" s="177"/>
      <c r="T572" s="177"/>
      <c r="U572" s="177"/>
      <c r="V572" s="177"/>
    </row>
    <row r="573" spans="15:22" ht="12.75">
      <c r="O573" s="177"/>
      <c r="P573" s="177"/>
      <c r="Q573" s="177"/>
      <c r="R573" s="177"/>
      <c r="S573" s="177"/>
      <c r="T573" s="177"/>
      <c r="U573" s="177"/>
      <c r="V573" s="177"/>
    </row>
    <row r="574" spans="15:22" ht="12.75">
      <c r="O574" s="177"/>
      <c r="P574" s="177"/>
      <c r="Q574" s="177"/>
      <c r="R574" s="177"/>
      <c r="S574" s="177"/>
      <c r="T574" s="177"/>
      <c r="U574" s="177"/>
      <c r="V574" s="177"/>
    </row>
    <row r="575" spans="15:22" ht="12.75">
      <c r="O575" s="177"/>
      <c r="P575" s="177"/>
      <c r="Q575" s="177"/>
      <c r="R575" s="177"/>
      <c r="S575" s="177"/>
      <c r="T575" s="177"/>
      <c r="U575" s="177"/>
      <c r="V575" s="177"/>
    </row>
    <row r="576" spans="15:22" ht="12.75">
      <c r="O576" s="177"/>
      <c r="P576" s="177"/>
      <c r="Q576" s="177"/>
      <c r="R576" s="177"/>
      <c r="S576" s="177"/>
      <c r="T576" s="177"/>
      <c r="U576" s="177"/>
      <c r="V576" s="177"/>
    </row>
    <row r="577" spans="15:22" ht="12.75">
      <c r="O577" s="177"/>
      <c r="P577" s="177"/>
      <c r="Q577" s="177"/>
      <c r="R577" s="177"/>
      <c r="S577" s="177"/>
      <c r="T577" s="177"/>
      <c r="U577" s="177"/>
      <c r="V577" s="177"/>
    </row>
    <row r="578" spans="15:22" ht="12.75">
      <c r="O578" s="177"/>
      <c r="P578" s="177"/>
      <c r="Q578" s="177"/>
      <c r="R578" s="177"/>
      <c r="S578" s="177"/>
      <c r="T578" s="177"/>
      <c r="U578" s="177"/>
      <c r="V578" s="177"/>
    </row>
    <row r="579" spans="15:22" ht="12.75">
      <c r="O579" s="177"/>
      <c r="P579" s="177"/>
      <c r="Q579" s="177"/>
      <c r="R579" s="177"/>
      <c r="S579" s="177"/>
      <c r="T579" s="177"/>
      <c r="U579" s="177"/>
      <c r="V579" s="177"/>
    </row>
    <row r="580" spans="15:22" ht="12.75">
      <c r="O580" s="177"/>
      <c r="P580" s="177"/>
      <c r="Q580" s="177"/>
      <c r="R580" s="177"/>
      <c r="S580" s="177"/>
      <c r="T580" s="177"/>
      <c r="U580" s="177"/>
      <c r="V580" s="177"/>
    </row>
    <row r="581" spans="15:22" ht="12.75">
      <c r="O581" s="177"/>
      <c r="P581" s="177"/>
      <c r="Q581" s="177"/>
      <c r="R581" s="177"/>
      <c r="S581" s="177"/>
      <c r="T581" s="177"/>
      <c r="U581" s="177"/>
      <c r="V581" s="177"/>
    </row>
    <row r="582" spans="15:22" ht="12.75">
      <c r="O582" s="177"/>
      <c r="P582" s="177"/>
      <c r="Q582" s="177"/>
      <c r="R582" s="177"/>
      <c r="S582" s="177"/>
      <c r="T582" s="177"/>
      <c r="U582" s="177"/>
      <c r="V582" s="177"/>
    </row>
    <row r="583" spans="15:22" ht="12.75">
      <c r="O583" s="177"/>
      <c r="P583" s="177"/>
      <c r="Q583" s="177"/>
      <c r="R583" s="177"/>
      <c r="S583" s="177"/>
      <c r="T583" s="177"/>
      <c r="U583" s="177"/>
      <c r="V583" s="177"/>
    </row>
    <row r="584" spans="15:22" ht="12.75">
      <c r="O584" s="177"/>
      <c r="P584" s="177"/>
      <c r="Q584" s="177"/>
      <c r="R584" s="177"/>
      <c r="S584" s="177"/>
      <c r="T584" s="177"/>
      <c r="U584" s="177"/>
      <c r="V584" s="177"/>
    </row>
    <row r="585" spans="15:22" ht="12.75">
      <c r="O585" s="177"/>
      <c r="P585" s="177"/>
      <c r="Q585" s="177"/>
      <c r="R585" s="177"/>
      <c r="S585" s="177"/>
      <c r="T585" s="177"/>
      <c r="U585" s="177"/>
      <c r="V585" s="177"/>
    </row>
    <row r="586" spans="15:22" ht="12.75">
      <c r="O586" s="177"/>
      <c r="P586" s="177"/>
      <c r="Q586" s="177"/>
      <c r="R586" s="177"/>
      <c r="S586" s="177"/>
      <c r="T586" s="177"/>
      <c r="U586" s="177"/>
      <c r="V586" s="177"/>
    </row>
    <row r="587" spans="15:22" ht="12.75">
      <c r="O587" s="177"/>
      <c r="P587" s="177"/>
      <c r="Q587" s="177"/>
      <c r="R587" s="177"/>
      <c r="S587" s="177"/>
      <c r="T587" s="177"/>
      <c r="U587" s="177"/>
      <c r="V587" s="177"/>
    </row>
    <row r="588" spans="15:22" ht="12.75">
      <c r="O588" s="177"/>
      <c r="P588" s="177"/>
      <c r="Q588" s="177"/>
      <c r="R588" s="177"/>
      <c r="S588" s="177"/>
      <c r="T588" s="177"/>
      <c r="U588" s="177"/>
      <c r="V588" s="177"/>
    </row>
    <row r="589" spans="15:22" ht="12.75">
      <c r="O589" s="177"/>
      <c r="P589" s="177"/>
      <c r="Q589" s="177"/>
      <c r="R589" s="177"/>
      <c r="S589" s="177"/>
      <c r="T589" s="177"/>
      <c r="U589" s="177"/>
      <c r="V589" s="177"/>
    </row>
    <row r="590" spans="15:22" ht="12.75">
      <c r="O590" s="177"/>
      <c r="P590" s="177"/>
      <c r="Q590" s="177"/>
      <c r="R590" s="177"/>
      <c r="S590" s="177"/>
      <c r="T590" s="177"/>
      <c r="U590" s="177"/>
      <c r="V590" s="177"/>
    </row>
    <row r="591" spans="15:22" ht="12.75">
      <c r="O591" s="177"/>
      <c r="P591" s="177"/>
      <c r="Q591" s="177"/>
      <c r="R591" s="177"/>
      <c r="S591" s="177"/>
      <c r="T591" s="177"/>
      <c r="U591" s="177"/>
      <c r="V591" s="177"/>
    </row>
    <row r="592" spans="15:22" ht="12.75">
      <c r="O592" s="177"/>
      <c r="P592" s="177"/>
      <c r="Q592" s="177"/>
      <c r="R592" s="177"/>
      <c r="S592" s="177"/>
      <c r="T592" s="177"/>
      <c r="U592" s="177"/>
      <c r="V592" s="177"/>
    </row>
    <row r="593" spans="15:22" ht="12.75">
      <c r="O593" s="177"/>
      <c r="P593" s="177"/>
      <c r="Q593" s="177"/>
      <c r="R593" s="177"/>
      <c r="S593" s="177"/>
      <c r="T593" s="177"/>
      <c r="U593" s="177"/>
      <c r="V593" s="177"/>
    </row>
    <row r="594" spans="15:22" ht="12.75">
      <c r="O594" s="177"/>
      <c r="P594" s="177"/>
      <c r="Q594" s="177"/>
      <c r="R594" s="177"/>
      <c r="S594" s="177"/>
      <c r="T594" s="177"/>
      <c r="U594" s="177"/>
      <c r="V594" s="177"/>
    </row>
    <row r="595" spans="15:22" ht="12.75">
      <c r="O595" s="177"/>
      <c r="P595" s="177"/>
      <c r="Q595" s="177"/>
      <c r="R595" s="177"/>
      <c r="S595" s="177"/>
      <c r="T595" s="177"/>
      <c r="U595" s="177"/>
      <c r="V595" s="177"/>
    </row>
    <row r="596" spans="15:22" ht="12.75">
      <c r="O596" s="177"/>
      <c r="P596" s="177"/>
      <c r="Q596" s="177"/>
      <c r="R596" s="177"/>
      <c r="S596" s="177"/>
      <c r="T596" s="177"/>
      <c r="U596" s="177"/>
      <c r="V596" s="177"/>
    </row>
    <row r="597" spans="15:22" ht="12.75">
      <c r="O597" s="177"/>
      <c r="P597" s="177"/>
      <c r="Q597" s="177"/>
      <c r="R597" s="177"/>
      <c r="S597" s="177"/>
      <c r="T597" s="177"/>
      <c r="U597" s="177"/>
      <c r="V597" s="177"/>
    </row>
    <row r="598" spans="15:22" ht="12.75">
      <c r="O598" s="177"/>
      <c r="P598" s="177"/>
      <c r="Q598" s="177"/>
      <c r="R598" s="177"/>
      <c r="S598" s="177"/>
      <c r="T598" s="177"/>
      <c r="U598" s="177"/>
      <c r="V598" s="177"/>
    </row>
    <row r="599" spans="15:22" ht="12.75">
      <c r="O599" s="177"/>
      <c r="P599" s="177"/>
      <c r="Q599" s="177"/>
      <c r="R599" s="177"/>
      <c r="S599" s="177"/>
      <c r="T599" s="177"/>
      <c r="U599" s="177"/>
      <c r="V599" s="177"/>
    </row>
    <row r="600" spans="15:22" ht="12.75">
      <c r="O600" s="177"/>
      <c r="P600" s="177"/>
      <c r="Q600" s="177"/>
      <c r="R600" s="177"/>
      <c r="S600" s="177"/>
      <c r="T600" s="177"/>
      <c r="U600" s="177"/>
      <c r="V600" s="177"/>
    </row>
    <row r="601" spans="15:22" ht="12.75">
      <c r="O601" s="177"/>
      <c r="P601" s="177"/>
      <c r="Q601" s="177"/>
      <c r="R601" s="177"/>
      <c r="S601" s="177"/>
      <c r="T601" s="177"/>
      <c r="U601" s="177"/>
      <c r="V601" s="177"/>
    </row>
    <row r="602" spans="15:22" ht="12.75">
      <c r="O602" s="177"/>
      <c r="P602" s="177"/>
      <c r="Q602" s="177"/>
      <c r="R602" s="177"/>
      <c r="S602" s="177"/>
      <c r="T602" s="177"/>
      <c r="U602" s="177"/>
      <c r="V602" s="177"/>
    </row>
    <row r="603" spans="15:22" ht="12.75">
      <c r="O603" s="177"/>
      <c r="P603" s="177"/>
      <c r="Q603" s="177"/>
      <c r="R603" s="177"/>
      <c r="S603" s="177"/>
      <c r="T603" s="177"/>
      <c r="U603" s="177"/>
      <c r="V603" s="177"/>
    </row>
    <row r="604" spans="15:22" ht="12.75">
      <c r="O604" s="177"/>
      <c r="P604" s="177"/>
      <c r="Q604" s="177"/>
      <c r="R604" s="177"/>
      <c r="S604" s="177"/>
      <c r="T604" s="177"/>
      <c r="U604" s="177"/>
      <c r="V604" s="177"/>
    </row>
    <row r="605" spans="15:22" ht="12.75">
      <c r="O605" s="177"/>
      <c r="P605" s="177"/>
      <c r="Q605" s="177"/>
      <c r="R605" s="177"/>
      <c r="S605" s="177"/>
      <c r="T605" s="177"/>
      <c r="U605" s="177"/>
      <c r="V605" s="177"/>
    </row>
    <row r="606" spans="15:22" ht="12.75">
      <c r="O606" s="177"/>
      <c r="P606" s="177"/>
      <c r="Q606" s="177"/>
      <c r="R606" s="177"/>
      <c r="S606" s="177"/>
      <c r="T606" s="177"/>
      <c r="U606" s="177"/>
      <c r="V606" s="177"/>
    </row>
    <row r="607" spans="15:22" ht="12.75">
      <c r="O607" s="177"/>
      <c r="P607" s="177"/>
      <c r="Q607" s="177"/>
      <c r="R607" s="177"/>
      <c r="S607" s="177"/>
      <c r="T607" s="177"/>
      <c r="U607" s="177"/>
      <c r="V607" s="177"/>
    </row>
    <row r="608" spans="15:22" ht="12.75">
      <c r="O608" s="177"/>
      <c r="P608" s="177"/>
      <c r="Q608" s="177"/>
      <c r="R608" s="177"/>
      <c r="S608" s="177"/>
      <c r="T608" s="177"/>
      <c r="U608" s="177"/>
      <c r="V608" s="177"/>
    </row>
    <row r="609" spans="15:22" ht="12.75">
      <c r="O609" s="177"/>
      <c r="P609" s="177"/>
      <c r="Q609" s="177"/>
      <c r="R609" s="177"/>
      <c r="S609" s="177"/>
      <c r="T609" s="177"/>
      <c r="U609" s="177"/>
      <c r="V609" s="177"/>
    </row>
    <row r="610" spans="15:22" ht="12.75">
      <c r="O610" s="177"/>
      <c r="P610" s="177"/>
      <c r="Q610" s="177"/>
      <c r="R610" s="177"/>
      <c r="S610" s="177"/>
      <c r="T610" s="177"/>
      <c r="U610" s="177"/>
      <c r="V610" s="177"/>
    </row>
    <row r="611" spans="15:22" ht="12.75">
      <c r="O611" s="177"/>
      <c r="P611" s="177"/>
      <c r="Q611" s="177"/>
      <c r="R611" s="177"/>
      <c r="S611" s="177"/>
      <c r="T611" s="177"/>
      <c r="U611" s="177"/>
      <c r="V611" s="177"/>
    </row>
    <row r="612" spans="15:22" ht="12.75">
      <c r="O612" s="177"/>
      <c r="P612" s="177"/>
      <c r="Q612" s="177"/>
      <c r="R612" s="177"/>
      <c r="S612" s="177"/>
      <c r="T612" s="177"/>
      <c r="U612" s="177"/>
      <c r="V612" s="177"/>
    </row>
    <row r="613" spans="15:22" ht="12.75">
      <c r="O613" s="177"/>
      <c r="P613" s="177"/>
      <c r="Q613" s="177"/>
      <c r="R613" s="177"/>
      <c r="S613" s="177"/>
      <c r="T613" s="177"/>
      <c r="U613" s="177"/>
      <c r="V613" s="177"/>
    </row>
    <row r="614" spans="15:22" ht="12.75">
      <c r="O614" s="177"/>
      <c r="P614" s="177"/>
      <c r="Q614" s="177"/>
      <c r="R614" s="177"/>
      <c r="S614" s="177"/>
      <c r="T614" s="177"/>
      <c r="U614" s="177"/>
      <c r="V614" s="177"/>
    </row>
    <row r="615" spans="15:22" ht="12.75">
      <c r="O615" s="177"/>
      <c r="P615" s="177"/>
      <c r="Q615" s="177"/>
      <c r="R615" s="177"/>
      <c r="S615" s="177"/>
      <c r="T615" s="177"/>
      <c r="U615" s="177"/>
      <c r="V615" s="177"/>
    </row>
    <row r="616" spans="15:22" ht="12.75">
      <c r="O616" s="177"/>
      <c r="P616" s="177"/>
      <c r="Q616" s="177"/>
      <c r="R616" s="177"/>
      <c r="S616" s="177"/>
      <c r="T616" s="177"/>
      <c r="U616" s="177"/>
      <c r="V616" s="177"/>
    </row>
    <row r="617" spans="15:22" ht="12.75">
      <c r="O617" s="177"/>
      <c r="P617" s="177"/>
      <c r="Q617" s="177"/>
      <c r="R617" s="177"/>
      <c r="S617" s="177"/>
      <c r="T617" s="177"/>
      <c r="U617" s="177"/>
      <c r="V617" s="177"/>
    </row>
    <row r="618" spans="15:22" ht="12.75">
      <c r="O618" s="177"/>
      <c r="P618" s="177"/>
      <c r="Q618" s="177"/>
      <c r="R618" s="177"/>
      <c r="S618" s="177"/>
      <c r="T618" s="177"/>
      <c r="U618" s="177"/>
      <c r="V618" s="177"/>
    </row>
    <row r="619" spans="15:22" ht="12.75">
      <c r="O619" s="177"/>
      <c r="P619" s="177"/>
      <c r="Q619" s="177"/>
      <c r="R619" s="177"/>
      <c r="S619" s="177"/>
      <c r="T619" s="177"/>
      <c r="U619" s="177"/>
      <c r="V619" s="177"/>
    </row>
    <row r="620" spans="15:22" ht="12.75">
      <c r="O620" s="177"/>
      <c r="P620" s="177"/>
      <c r="Q620" s="177"/>
      <c r="R620" s="177"/>
      <c r="S620" s="177"/>
      <c r="T620" s="177"/>
      <c r="U620" s="177"/>
      <c r="V620" s="177"/>
    </row>
    <row r="621" spans="15:22" ht="12.75">
      <c r="O621" s="177"/>
      <c r="P621" s="177"/>
      <c r="Q621" s="177"/>
      <c r="R621" s="177"/>
      <c r="S621" s="177"/>
      <c r="T621" s="177"/>
      <c r="U621" s="177"/>
      <c r="V621" s="177"/>
    </row>
    <row r="622" spans="15:22" ht="12.75">
      <c r="O622" s="177"/>
      <c r="P622" s="177"/>
      <c r="Q622" s="177"/>
      <c r="R622" s="177"/>
      <c r="S622" s="177"/>
      <c r="T622" s="177"/>
      <c r="U622" s="177"/>
      <c r="V622" s="177"/>
    </row>
    <row r="623" spans="15:22" ht="12.75">
      <c r="O623" s="177"/>
      <c r="P623" s="177"/>
      <c r="Q623" s="177"/>
      <c r="R623" s="177"/>
      <c r="S623" s="177"/>
      <c r="T623" s="177"/>
      <c r="U623" s="177"/>
      <c r="V623" s="177"/>
    </row>
    <row r="624" spans="15:22" ht="12.75">
      <c r="O624" s="177"/>
      <c r="P624" s="177"/>
      <c r="Q624" s="177"/>
      <c r="R624" s="177"/>
      <c r="S624" s="177"/>
      <c r="T624" s="177"/>
      <c r="U624" s="177"/>
      <c r="V624" s="177"/>
    </row>
    <row r="625" spans="15:22" ht="12.75">
      <c r="O625" s="177"/>
      <c r="P625" s="177"/>
      <c r="Q625" s="177"/>
      <c r="R625" s="177"/>
      <c r="S625" s="177"/>
      <c r="T625" s="177"/>
      <c r="U625" s="177"/>
      <c r="V625" s="177"/>
    </row>
    <row r="626" spans="15:22" ht="12.75">
      <c r="O626" s="177"/>
      <c r="P626" s="177"/>
      <c r="Q626" s="177"/>
      <c r="R626" s="177"/>
      <c r="S626" s="177"/>
      <c r="T626" s="177"/>
      <c r="U626" s="177"/>
      <c r="V626" s="177"/>
    </row>
    <row r="627" spans="15:22" ht="12.75">
      <c r="O627" s="177"/>
      <c r="P627" s="177"/>
      <c r="Q627" s="177"/>
      <c r="R627" s="177"/>
      <c r="S627" s="177"/>
      <c r="T627" s="177"/>
      <c r="U627" s="177"/>
      <c r="V627" s="177"/>
    </row>
    <row r="628" spans="15:22" ht="12.75">
      <c r="O628" s="177"/>
      <c r="P628" s="177"/>
      <c r="Q628" s="177"/>
      <c r="R628" s="177"/>
      <c r="S628" s="177"/>
      <c r="T628" s="177"/>
      <c r="U628" s="177"/>
      <c r="V628" s="177"/>
    </row>
    <row r="629" spans="15:22" ht="12.75">
      <c r="O629" s="177"/>
      <c r="P629" s="177"/>
      <c r="Q629" s="177"/>
      <c r="R629" s="177"/>
      <c r="S629" s="177"/>
      <c r="T629" s="177"/>
      <c r="U629" s="177"/>
      <c r="V629" s="177"/>
    </row>
    <row r="630" spans="15:22" ht="12.75">
      <c r="O630" s="177"/>
      <c r="P630" s="177"/>
      <c r="Q630" s="177"/>
      <c r="R630" s="177"/>
      <c r="S630" s="177"/>
      <c r="T630" s="177"/>
      <c r="U630" s="177"/>
      <c r="V630" s="177"/>
    </row>
    <row r="631" spans="15:22" ht="12.75">
      <c r="O631" s="177"/>
      <c r="P631" s="177"/>
      <c r="Q631" s="177"/>
      <c r="R631" s="177"/>
      <c r="S631" s="177"/>
      <c r="T631" s="177"/>
      <c r="U631" s="177"/>
      <c r="V631" s="177"/>
    </row>
    <row r="632" spans="15:22" ht="12.75">
      <c r="O632" s="177"/>
      <c r="P632" s="177"/>
      <c r="Q632" s="177"/>
      <c r="R632" s="177"/>
      <c r="S632" s="177"/>
      <c r="T632" s="177"/>
      <c r="U632" s="177"/>
      <c r="V632" s="177"/>
    </row>
    <row r="633" spans="15:22" ht="12.75">
      <c r="O633" s="177"/>
      <c r="P633" s="177"/>
      <c r="Q633" s="177"/>
      <c r="R633" s="177"/>
      <c r="S633" s="177"/>
      <c r="T633" s="177"/>
      <c r="U633" s="177"/>
      <c r="V633" s="177"/>
    </row>
    <row r="634" spans="15:22" ht="12.75">
      <c r="O634" s="177"/>
      <c r="P634" s="177"/>
      <c r="Q634" s="177"/>
      <c r="R634" s="177"/>
      <c r="S634" s="177"/>
      <c r="T634" s="177"/>
      <c r="U634" s="177"/>
      <c r="V634" s="177"/>
    </row>
    <row r="635" spans="15:22" ht="12.75">
      <c r="O635" s="177"/>
      <c r="P635" s="177"/>
      <c r="Q635" s="177"/>
      <c r="R635" s="177"/>
      <c r="S635" s="177"/>
      <c r="T635" s="177"/>
      <c r="U635" s="177"/>
      <c r="V635" s="177"/>
    </row>
    <row r="636" spans="15:22" ht="12.75">
      <c r="O636" s="177"/>
      <c r="P636" s="177"/>
      <c r="Q636" s="177"/>
      <c r="R636" s="177"/>
      <c r="S636" s="177"/>
      <c r="T636" s="177"/>
      <c r="U636" s="177"/>
      <c r="V636" s="177"/>
    </row>
    <row r="637" spans="15:22" ht="12.75">
      <c r="O637" s="177"/>
      <c r="P637" s="177"/>
      <c r="Q637" s="177"/>
      <c r="R637" s="177"/>
      <c r="S637" s="177"/>
      <c r="T637" s="177"/>
      <c r="U637" s="177"/>
      <c r="V637" s="177"/>
    </row>
    <row r="638" spans="15:22" ht="12.75">
      <c r="O638" s="177"/>
      <c r="P638" s="177"/>
      <c r="Q638" s="177"/>
      <c r="R638" s="177"/>
      <c r="S638" s="177"/>
      <c r="T638" s="177"/>
      <c r="U638" s="177"/>
      <c r="V638" s="177"/>
    </row>
    <row r="639" spans="15:22" ht="12.75">
      <c r="O639" s="177"/>
      <c r="P639" s="177"/>
      <c r="Q639" s="177"/>
      <c r="R639" s="177"/>
      <c r="S639" s="177"/>
      <c r="T639" s="177"/>
      <c r="U639" s="177"/>
      <c r="V639" s="177"/>
    </row>
    <row r="640" spans="15:22" ht="12.75">
      <c r="O640" s="177"/>
      <c r="P640" s="177"/>
      <c r="Q640" s="177"/>
      <c r="R640" s="177"/>
      <c r="S640" s="177"/>
      <c r="T640" s="177"/>
      <c r="U640" s="177"/>
      <c r="V640" s="177"/>
    </row>
    <row r="641" spans="15:22" ht="12.75">
      <c r="O641" s="177"/>
      <c r="P641" s="177"/>
      <c r="Q641" s="177"/>
      <c r="R641" s="177"/>
      <c r="S641" s="177"/>
      <c r="T641" s="177"/>
      <c r="U641" s="177"/>
      <c r="V641" s="177"/>
    </row>
    <row r="642" spans="15:22" ht="12.75">
      <c r="O642" s="177"/>
      <c r="P642" s="177"/>
      <c r="Q642" s="177"/>
      <c r="R642" s="177"/>
      <c r="S642" s="177"/>
      <c r="T642" s="177"/>
      <c r="U642" s="177"/>
      <c r="V642" s="177"/>
    </row>
    <row r="643" spans="15:22" ht="12.75">
      <c r="O643" s="177"/>
      <c r="P643" s="177"/>
      <c r="Q643" s="177"/>
      <c r="R643" s="177"/>
      <c r="S643" s="177"/>
      <c r="T643" s="177"/>
      <c r="U643" s="177"/>
      <c r="V643" s="177"/>
    </row>
    <row r="644" spans="15:22" ht="12.75">
      <c r="O644" s="177"/>
      <c r="P644" s="177"/>
      <c r="Q644" s="177"/>
      <c r="R644" s="177"/>
      <c r="S644" s="177"/>
      <c r="T644" s="177"/>
      <c r="U644" s="177"/>
      <c r="V644" s="177"/>
    </row>
    <row r="645" spans="15:22" ht="12.75">
      <c r="O645" s="177"/>
      <c r="P645" s="177"/>
      <c r="Q645" s="177"/>
      <c r="R645" s="177"/>
      <c r="S645" s="177"/>
      <c r="T645" s="177"/>
      <c r="U645" s="177"/>
      <c r="V645" s="177"/>
    </row>
    <row r="646" spans="15:22" ht="12.75">
      <c r="O646" s="177"/>
      <c r="P646" s="177"/>
      <c r="Q646" s="177"/>
      <c r="R646" s="177"/>
      <c r="S646" s="177"/>
      <c r="T646" s="177"/>
      <c r="U646" s="177"/>
      <c r="V646" s="177"/>
    </row>
    <row r="647" spans="15:22" ht="12.75">
      <c r="O647" s="177"/>
      <c r="P647" s="177"/>
      <c r="Q647" s="177"/>
      <c r="R647" s="177"/>
      <c r="S647" s="177"/>
      <c r="T647" s="177"/>
      <c r="U647" s="177"/>
      <c r="V647" s="177"/>
    </row>
    <row r="648" spans="15:22" ht="12.75">
      <c r="O648" s="177"/>
      <c r="P648" s="177"/>
      <c r="Q648" s="177"/>
      <c r="R648" s="177"/>
      <c r="S648" s="177"/>
      <c r="T648" s="177"/>
      <c r="U648" s="177"/>
      <c r="V648" s="177"/>
    </row>
    <row r="649" spans="15:22" ht="12.75">
      <c r="O649" s="177"/>
      <c r="P649" s="177"/>
      <c r="Q649" s="177"/>
      <c r="R649" s="177"/>
      <c r="S649" s="177"/>
      <c r="T649" s="177"/>
      <c r="U649" s="177"/>
      <c r="V649" s="177"/>
    </row>
    <row r="650" spans="15:22" ht="12.75">
      <c r="O650" s="177"/>
      <c r="P650" s="177"/>
      <c r="Q650" s="177"/>
      <c r="R650" s="177"/>
      <c r="S650" s="177"/>
      <c r="T650" s="177"/>
      <c r="U650" s="177"/>
      <c r="V650" s="177"/>
    </row>
    <row r="651" spans="15:22" ht="12.75">
      <c r="O651" s="177"/>
      <c r="P651" s="177"/>
      <c r="Q651" s="177"/>
      <c r="R651" s="177"/>
      <c r="S651" s="177"/>
      <c r="T651" s="177"/>
      <c r="U651" s="177"/>
      <c r="V651" s="177"/>
    </row>
    <row r="652" spans="15:22" ht="12.75">
      <c r="O652" s="177"/>
      <c r="P652" s="177"/>
      <c r="Q652" s="177"/>
      <c r="R652" s="177"/>
      <c r="S652" s="177"/>
      <c r="T652" s="177"/>
      <c r="U652" s="177"/>
      <c r="V652" s="177"/>
    </row>
    <row r="653" spans="15:22" ht="12.75">
      <c r="O653" s="177"/>
      <c r="P653" s="177"/>
      <c r="Q653" s="177"/>
      <c r="R653" s="177"/>
      <c r="S653" s="177"/>
      <c r="T653" s="177"/>
      <c r="U653" s="177"/>
      <c r="V653" s="177"/>
    </row>
    <row r="654" spans="15:22" ht="12.75">
      <c r="O654" s="177"/>
      <c r="P654" s="177"/>
      <c r="Q654" s="177"/>
      <c r="R654" s="177"/>
      <c r="S654" s="177"/>
      <c r="T654" s="177"/>
      <c r="U654" s="177"/>
      <c r="V654" s="177"/>
    </row>
    <row r="655" spans="15:22" ht="12.75">
      <c r="O655" s="177"/>
      <c r="P655" s="177"/>
      <c r="Q655" s="177"/>
      <c r="R655" s="177"/>
      <c r="S655" s="177"/>
      <c r="T655" s="177"/>
      <c r="U655" s="177"/>
      <c r="V655" s="177"/>
    </row>
    <row r="656" spans="15:22" ht="12.75">
      <c r="O656" s="177"/>
      <c r="P656" s="177"/>
      <c r="Q656" s="177"/>
      <c r="R656" s="177"/>
      <c r="S656" s="177"/>
      <c r="T656" s="177"/>
      <c r="U656" s="177"/>
      <c r="V656" s="177"/>
    </row>
    <row r="657" spans="15:22" ht="12.75">
      <c r="O657" s="177"/>
      <c r="P657" s="177"/>
      <c r="Q657" s="177"/>
      <c r="R657" s="177"/>
      <c r="S657" s="177"/>
      <c r="T657" s="177"/>
      <c r="U657" s="177"/>
      <c r="V657" s="177"/>
    </row>
    <row r="658" spans="15:22" ht="12.75">
      <c r="O658" s="177"/>
      <c r="P658" s="177"/>
      <c r="Q658" s="177"/>
      <c r="R658" s="177"/>
      <c r="S658" s="177"/>
      <c r="T658" s="177"/>
      <c r="U658" s="177"/>
      <c r="V658" s="177"/>
    </row>
    <row r="659" spans="15:22" ht="12.75">
      <c r="O659" s="177"/>
      <c r="P659" s="177"/>
      <c r="Q659" s="177"/>
      <c r="R659" s="177"/>
      <c r="S659" s="177"/>
      <c r="T659" s="177"/>
      <c r="U659" s="177"/>
      <c r="V659" s="177"/>
    </row>
    <row r="660" spans="15:22" ht="12.75">
      <c r="O660" s="177"/>
      <c r="P660" s="177"/>
      <c r="Q660" s="177"/>
      <c r="R660" s="177"/>
      <c r="S660" s="177"/>
      <c r="T660" s="177"/>
      <c r="U660" s="177"/>
      <c r="V660" s="177"/>
    </row>
    <row r="661" spans="15:22" ht="12.75">
      <c r="O661" s="177"/>
      <c r="P661" s="177"/>
      <c r="Q661" s="177"/>
      <c r="R661" s="177"/>
      <c r="S661" s="177"/>
      <c r="T661" s="177"/>
      <c r="U661" s="177"/>
      <c r="V661" s="177"/>
    </row>
    <row r="662" spans="15:22" ht="12.75">
      <c r="O662" s="177"/>
      <c r="P662" s="177"/>
      <c r="Q662" s="177"/>
      <c r="R662" s="177"/>
      <c r="S662" s="177"/>
      <c r="T662" s="177"/>
      <c r="U662" s="177"/>
      <c r="V662" s="177"/>
    </row>
    <row r="663" spans="15:22" ht="12.75">
      <c r="O663" s="177"/>
      <c r="P663" s="177"/>
      <c r="Q663" s="177"/>
      <c r="R663" s="177"/>
      <c r="S663" s="177"/>
      <c r="T663" s="177"/>
      <c r="U663" s="177"/>
      <c r="V663" s="177"/>
    </row>
    <row r="664" spans="15:22" ht="12.75">
      <c r="O664" s="177"/>
      <c r="P664" s="177"/>
      <c r="Q664" s="177"/>
      <c r="R664" s="177"/>
      <c r="S664" s="177"/>
      <c r="T664" s="177"/>
      <c r="U664" s="177"/>
      <c r="V664" s="177"/>
    </row>
    <row r="665" spans="15:22" ht="12.75">
      <c r="O665" s="177"/>
      <c r="P665" s="177"/>
      <c r="Q665" s="177"/>
      <c r="R665" s="177"/>
      <c r="S665" s="177"/>
      <c r="T665" s="177"/>
      <c r="U665" s="177"/>
      <c r="V665" s="177"/>
    </row>
    <row r="666" spans="15:22" ht="12.75">
      <c r="O666" s="177"/>
      <c r="P666" s="177"/>
      <c r="Q666" s="177"/>
      <c r="R666" s="177"/>
      <c r="S666" s="177"/>
      <c r="T666" s="177"/>
      <c r="U666" s="177"/>
      <c r="V666" s="177"/>
    </row>
    <row r="667" spans="15:22" ht="12.75">
      <c r="O667" s="177"/>
      <c r="P667" s="177"/>
      <c r="Q667" s="177"/>
      <c r="R667" s="177"/>
      <c r="S667" s="177"/>
      <c r="T667" s="177"/>
      <c r="U667" s="177"/>
      <c r="V667" s="177"/>
    </row>
    <row r="668" spans="15:22" ht="12.75">
      <c r="O668" s="177"/>
      <c r="P668" s="177"/>
      <c r="Q668" s="177"/>
      <c r="R668" s="177"/>
      <c r="S668" s="177"/>
      <c r="T668" s="177"/>
      <c r="U668" s="177"/>
      <c r="V668" s="177"/>
    </row>
    <row r="669" spans="15:22" ht="12.75">
      <c r="O669" s="177"/>
      <c r="P669" s="177"/>
      <c r="Q669" s="177"/>
      <c r="R669" s="177"/>
      <c r="S669" s="177"/>
      <c r="T669" s="177"/>
      <c r="U669" s="177"/>
      <c r="V669" s="177"/>
    </row>
    <row r="670" spans="15:22" ht="12.75">
      <c r="O670" s="177"/>
      <c r="P670" s="177"/>
      <c r="Q670" s="177"/>
      <c r="R670" s="177"/>
      <c r="S670" s="177"/>
      <c r="T670" s="177"/>
      <c r="U670" s="177"/>
      <c r="V670" s="177"/>
    </row>
    <row r="671" spans="15:22" ht="12.75">
      <c r="O671" s="177"/>
      <c r="P671" s="177"/>
      <c r="Q671" s="177"/>
      <c r="R671" s="177"/>
      <c r="S671" s="177"/>
      <c r="T671" s="177"/>
      <c r="U671" s="177"/>
      <c r="V671" s="177"/>
    </row>
    <row r="672" spans="15:22" ht="12.75">
      <c r="O672" s="177"/>
      <c r="P672" s="177"/>
      <c r="Q672" s="177"/>
      <c r="R672" s="177"/>
      <c r="S672" s="177"/>
      <c r="T672" s="177"/>
      <c r="U672" s="177"/>
      <c r="V672" s="177"/>
    </row>
    <row r="673" spans="15:22" ht="12.75">
      <c r="O673" s="177"/>
      <c r="P673" s="177"/>
      <c r="Q673" s="177"/>
      <c r="R673" s="177"/>
      <c r="S673" s="177"/>
      <c r="T673" s="177"/>
      <c r="U673" s="177"/>
      <c r="V673" s="177"/>
    </row>
    <row r="674" spans="15:22" ht="12.75">
      <c r="O674" s="177"/>
      <c r="P674" s="177"/>
      <c r="Q674" s="177"/>
      <c r="R674" s="177"/>
      <c r="S674" s="177"/>
      <c r="T674" s="177"/>
      <c r="U674" s="177"/>
      <c r="V674" s="177"/>
    </row>
    <row r="675" spans="15:22" ht="12.75">
      <c r="O675" s="177"/>
      <c r="P675" s="177"/>
      <c r="Q675" s="177"/>
      <c r="R675" s="177"/>
      <c r="S675" s="177"/>
      <c r="T675" s="177"/>
      <c r="U675" s="177"/>
      <c r="V675" s="177"/>
    </row>
    <row r="676" spans="15:22" ht="12.75">
      <c r="O676" s="177"/>
      <c r="P676" s="177"/>
      <c r="Q676" s="177"/>
      <c r="R676" s="177"/>
      <c r="S676" s="177"/>
      <c r="T676" s="177"/>
      <c r="U676" s="177"/>
      <c r="V676" s="177"/>
    </row>
    <row r="677" spans="15:22" ht="12.75">
      <c r="O677" s="177"/>
      <c r="P677" s="177"/>
      <c r="Q677" s="177"/>
      <c r="R677" s="177"/>
      <c r="S677" s="177"/>
      <c r="T677" s="177"/>
      <c r="U677" s="177"/>
      <c r="V677" s="177"/>
    </row>
    <row r="678" spans="15:22" ht="12.75">
      <c r="O678" s="177"/>
      <c r="P678" s="177"/>
      <c r="Q678" s="177"/>
      <c r="R678" s="177"/>
      <c r="S678" s="177"/>
      <c r="T678" s="177"/>
      <c r="U678" s="177"/>
      <c r="V678" s="177"/>
    </row>
    <row r="679" spans="15:22" ht="12.75">
      <c r="O679" s="177"/>
      <c r="P679" s="177"/>
      <c r="Q679" s="177"/>
      <c r="R679" s="177"/>
      <c r="S679" s="177"/>
      <c r="T679" s="177"/>
      <c r="U679" s="177"/>
      <c r="V679" s="177"/>
    </row>
    <row r="680" spans="15:22" ht="12.75">
      <c r="O680" s="177"/>
      <c r="P680" s="177"/>
      <c r="Q680" s="177"/>
      <c r="R680" s="177"/>
      <c r="S680" s="177"/>
      <c r="T680" s="177"/>
      <c r="U680" s="177"/>
      <c r="V680" s="177"/>
    </row>
    <row r="681" spans="15:22" ht="12.75">
      <c r="O681" s="177"/>
      <c r="P681" s="177"/>
      <c r="Q681" s="177"/>
      <c r="R681" s="177"/>
      <c r="S681" s="177"/>
      <c r="T681" s="177"/>
      <c r="U681" s="177"/>
      <c r="V681" s="177"/>
    </row>
    <row r="682" spans="15:22" ht="12.75">
      <c r="O682" s="177"/>
      <c r="P682" s="177"/>
      <c r="Q682" s="177"/>
      <c r="R682" s="177"/>
      <c r="S682" s="177"/>
      <c r="T682" s="177"/>
      <c r="U682" s="177"/>
      <c r="V682" s="177"/>
    </row>
    <row r="683" spans="15:22" ht="12.75">
      <c r="O683" s="177"/>
      <c r="P683" s="177"/>
      <c r="Q683" s="177"/>
      <c r="R683" s="177"/>
      <c r="S683" s="177"/>
      <c r="T683" s="177"/>
      <c r="U683" s="177"/>
      <c r="V683" s="177"/>
    </row>
    <row r="684" spans="15:22" ht="12.75">
      <c r="O684" s="177"/>
      <c r="P684" s="177"/>
      <c r="Q684" s="177"/>
      <c r="R684" s="177"/>
      <c r="S684" s="177"/>
      <c r="T684" s="177"/>
      <c r="U684" s="177"/>
      <c r="V684" s="177"/>
    </row>
    <row r="685" spans="15:22" ht="12.75">
      <c r="O685" s="177"/>
      <c r="P685" s="177"/>
      <c r="Q685" s="177"/>
      <c r="R685" s="177"/>
      <c r="S685" s="177"/>
      <c r="T685" s="177"/>
      <c r="U685" s="177"/>
      <c r="V685" s="177"/>
    </row>
    <row r="686" spans="15:22" ht="12.75">
      <c r="O686" s="177"/>
      <c r="P686" s="177"/>
      <c r="Q686" s="177"/>
      <c r="R686" s="177"/>
      <c r="S686" s="177"/>
      <c r="T686" s="177"/>
      <c r="U686" s="177"/>
      <c r="V686" s="177"/>
    </row>
    <row r="687" spans="15:22" ht="12.75">
      <c r="O687" s="177"/>
      <c r="P687" s="177"/>
      <c r="Q687" s="177"/>
      <c r="R687" s="177"/>
      <c r="S687" s="177"/>
      <c r="T687" s="177"/>
      <c r="U687" s="177"/>
      <c r="V687" s="177"/>
    </row>
    <row r="688" spans="15:22" ht="12.75">
      <c r="O688" s="177"/>
      <c r="P688" s="177"/>
      <c r="Q688" s="177"/>
      <c r="R688" s="177"/>
      <c r="S688" s="177"/>
      <c r="T688" s="177"/>
      <c r="U688" s="177"/>
      <c r="V688" s="177"/>
    </row>
    <row r="689" spans="15:22" ht="12.75">
      <c r="O689" s="177"/>
      <c r="P689" s="177"/>
      <c r="Q689" s="177"/>
      <c r="R689" s="177"/>
      <c r="S689" s="177"/>
      <c r="T689" s="177"/>
      <c r="U689" s="177"/>
      <c r="V689" s="177"/>
    </row>
    <row r="690" spans="15:22" ht="12.75">
      <c r="O690" s="177"/>
      <c r="P690" s="177"/>
      <c r="Q690" s="177"/>
      <c r="R690" s="177"/>
      <c r="S690" s="177"/>
      <c r="T690" s="177"/>
      <c r="U690" s="177"/>
      <c r="V690" s="177"/>
    </row>
    <row r="691" spans="15:22" ht="12.75">
      <c r="O691" s="177"/>
      <c r="P691" s="177"/>
      <c r="Q691" s="177"/>
      <c r="R691" s="177"/>
      <c r="S691" s="177"/>
      <c r="T691" s="177"/>
      <c r="U691" s="177"/>
      <c r="V691" s="177"/>
    </row>
    <row r="692" spans="15:22" ht="12.75">
      <c r="O692" s="177"/>
      <c r="P692" s="177"/>
      <c r="Q692" s="177"/>
      <c r="R692" s="177"/>
      <c r="S692" s="177"/>
      <c r="T692" s="177"/>
      <c r="U692" s="177"/>
      <c r="V692" s="177"/>
    </row>
    <row r="693" spans="15:22" ht="12.75">
      <c r="O693" s="177"/>
      <c r="P693" s="177"/>
      <c r="Q693" s="177"/>
      <c r="R693" s="177"/>
      <c r="S693" s="177"/>
      <c r="T693" s="177"/>
      <c r="U693" s="177"/>
      <c r="V693" s="177"/>
    </row>
    <row r="694" spans="15:22" ht="12.75">
      <c r="O694" s="177"/>
      <c r="P694" s="177"/>
      <c r="Q694" s="177"/>
      <c r="R694" s="177"/>
      <c r="S694" s="177"/>
      <c r="T694" s="177"/>
      <c r="U694" s="177"/>
      <c r="V694" s="177"/>
    </row>
    <row r="695" spans="15:22" ht="12.75">
      <c r="O695" s="177"/>
      <c r="P695" s="177"/>
      <c r="Q695" s="177"/>
      <c r="R695" s="177"/>
      <c r="S695" s="177"/>
      <c r="T695" s="177"/>
      <c r="U695" s="177"/>
      <c r="V695" s="177"/>
    </row>
    <row r="696" spans="15:22" ht="12.75">
      <c r="O696" s="177"/>
      <c r="P696" s="177"/>
      <c r="Q696" s="177"/>
      <c r="R696" s="177"/>
      <c r="S696" s="177"/>
      <c r="T696" s="177"/>
      <c r="U696" s="177"/>
      <c r="V696" s="177"/>
    </row>
    <row r="697" spans="15:22" ht="12.75">
      <c r="O697" s="177"/>
      <c r="P697" s="177"/>
      <c r="Q697" s="177"/>
      <c r="R697" s="177"/>
      <c r="S697" s="177"/>
      <c r="T697" s="177"/>
      <c r="U697" s="177"/>
      <c r="V697" s="177"/>
    </row>
    <row r="698" spans="15:22" ht="12.75">
      <c r="O698" s="177"/>
      <c r="P698" s="177"/>
      <c r="Q698" s="177"/>
      <c r="R698" s="177"/>
      <c r="S698" s="177"/>
      <c r="T698" s="177"/>
      <c r="U698" s="177"/>
      <c r="V698" s="177"/>
    </row>
    <row r="699" spans="15:22" ht="12.75">
      <c r="O699" s="177"/>
      <c r="P699" s="177"/>
      <c r="Q699" s="177"/>
      <c r="R699" s="177"/>
      <c r="S699" s="177"/>
      <c r="T699" s="177"/>
      <c r="U699" s="177"/>
      <c r="V699" s="177"/>
    </row>
    <row r="700" spans="15:22" ht="12.75">
      <c r="O700" s="177"/>
      <c r="P700" s="177"/>
      <c r="Q700" s="177"/>
      <c r="R700" s="177"/>
      <c r="S700" s="177"/>
      <c r="T700" s="177"/>
      <c r="U700" s="177"/>
      <c r="V700" s="177"/>
    </row>
    <row r="701" spans="15:22" ht="12.75">
      <c r="O701" s="177"/>
      <c r="P701" s="177"/>
      <c r="Q701" s="177"/>
      <c r="R701" s="177"/>
      <c r="S701" s="177"/>
      <c r="T701" s="177"/>
      <c r="U701" s="177"/>
      <c r="V701" s="177"/>
    </row>
    <row r="702" spans="15:22" ht="12.75">
      <c r="O702" s="177"/>
      <c r="P702" s="177"/>
      <c r="Q702" s="177"/>
      <c r="R702" s="177"/>
      <c r="S702" s="177"/>
      <c r="T702" s="177"/>
      <c r="U702" s="177"/>
      <c r="V702" s="177"/>
    </row>
    <row r="703" spans="15:22" ht="12.75">
      <c r="O703" s="177"/>
      <c r="P703" s="177"/>
      <c r="Q703" s="177"/>
      <c r="R703" s="177"/>
      <c r="S703" s="177"/>
      <c r="T703" s="177"/>
      <c r="U703" s="177"/>
      <c r="V703" s="177"/>
    </row>
    <row r="704" spans="15:22" ht="12.75">
      <c r="O704" s="177"/>
      <c r="P704" s="177"/>
      <c r="Q704" s="177"/>
      <c r="R704" s="177"/>
      <c r="S704" s="177"/>
      <c r="T704" s="177"/>
      <c r="U704" s="177"/>
      <c r="V704" s="177"/>
    </row>
    <row r="705" spans="15:22" ht="12.75">
      <c r="O705" s="177"/>
      <c r="P705" s="177"/>
      <c r="Q705" s="177"/>
      <c r="R705" s="177"/>
      <c r="S705" s="177"/>
      <c r="T705" s="177"/>
      <c r="U705" s="177"/>
      <c r="V705" s="177"/>
    </row>
    <row r="706" spans="15:22" ht="12.75">
      <c r="O706" s="177"/>
      <c r="P706" s="177"/>
      <c r="Q706" s="177"/>
      <c r="R706" s="177"/>
      <c r="S706" s="177"/>
      <c r="T706" s="177"/>
      <c r="U706" s="177"/>
      <c r="V706" s="177"/>
    </row>
    <row r="707" spans="15:22" ht="12.75">
      <c r="O707" s="177"/>
      <c r="P707" s="177"/>
      <c r="Q707" s="177"/>
      <c r="R707" s="177"/>
      <c r="S707" s="177"/>
      <c r="T707" s="177"/>
      <c r="U707" s="177"/>
      <c r="V707" s="177"/>
    </row>
    <row r="708" spans="15:22" ht="12.75">
      <c r="O708" s="177"/>
      <c r="P708" s="177"/>
      <c r="Q708" s="177"/>
      <c r="R708" s="177"/>
      <c r="S708" s="177"/>
      <c r="T708" s="177"/>
      <c r="U708" s="177"/>
      <c r="V708" s="177"/>
    </row>
    <row r="709" spans="15:22" ht="12.75">
      <c r="O709" s="177"/>
      <c r="P709" s="177"/>
      <c r="Q709" s="177"/>
      <c r="R709" s="177"/>
      <c r="S709" s="177"/>
      <c r="T709" s="177"/>
      <c r="U709" s="177"/>
      <c r="V709" s="177"/>
    </row>
    <row r="710" spans="15:22" ht="12.75">
      <c r="O710" s="177"/>
      <c r="P710" s="177"/>
      <c r="Q710" s="177"/>
      <c r="R710" s="177"/>
      <c r="S710" s="177"/>
      <c r="T710" s="177"/>
      <c r="U710" s="177"/>
      <c r="V710" s="177"/>
    </row>
    <row r="711" spans="15:22" ht="12.75">
      <c r="O711" s="177"/>
      <c r="P711" s="177"/>
      <c r="Q711" s="177"/>
      <c r="R711" s="177"/>
      <c r="S711" s="177"/>
      <c r="T711" s="177"/>
      <c r="U711" s="177"/>
      <c r="V711" s="177"/>
    </row>
    <row r="712" spans="15:22" ht="12.75">
      <c r="O712" s="177"/>
      <c r="P712" s="177"/>
      <c r="Q712" s="177"/>
      <c r="R712" s="177"/>
      <c r="S712" s="177"/>
      <c r="T712" s="177"/>
      <c r="U712" s="177"/>
      <c r="V712" s="177"/>
    </row>
    <row r="713" spans="15:22" ht="12.75">
      <c r="O713" s="177"/>
      <c r="P713" s="177"/>
      <c r="Q713" s="177"/>
      <c r="R713" s="177"/>
      <c r="S713" s="177"/>
      <c r="T713" s="177"/>
      <c r="U713" s="177"/>
      <c r="V713" s="177"/>
    </row>
    <row r="714" spans="15:22" ht="12.75">
      <c r="O714" s="177"/>
      <c r="P714" s="177"/>
      <c r="Q714" s="177"/>
      <c r="R714" s="177"/>
      <c r="S714" s="177"/>
      <c r="T714" s="177"/>
      <c r="U714" s="177"/>
      <c r="V714" s="177"/>
    </row>
    <row r="715" spans="15:22" ht="12.75">
      <c r="O715" s="177"/>
      <c r="P715" s="177"/>
      <c r="Q715" s="177"/>
      <c r="R715" s="177"/>
      <c r="S715" s="177"/>
      <c r="T715" s="177"/>
      <c r="U715" s="177"/>
      <c r="V715" s="177"/>
    </row>
    <row r="716" spans="15:22" ht="12.75">
      <c r="O716" s="177"/>
      <c r="P716" s="177"/>
      <c r="Q716" s="177"/>
      <c r="R716" s="177"/>
      <c r="S716" s="177"/>
      <c r="T716" s="177"/>
      <c r="U716" s="177"/>
      <c r="V716" s="177"/>
    </row>
    <row r="717" spans="15:22" ht="12.75">
      <c r="O717" s="177"/>
      <c r="P717" s="177"/>
      <c r="Q717" s="177"/>
      <c r="R717" s="177"/>
      <c r="S717" s="177"/>
      <c r="T717" s="177"/>
      <c r="U717" s="177"/>
      <c r="V717" s="177"/>
    </row>
    <row r="718" spans="15:22" ht="12.75">
      <c r="O718" s="177"/>
      <c r="P718" s="177"/>
      <c r="Q718" s="177"/>
      <c r="R718" s="177"/>
      <c r="S718" s="177"/>
      <c r="T718" s="177"/>
      <c r="U718" s="177"/>
      <c r="V718" s="177"/>
    </row>
    <row r="719" spans="15:22" ht="12.75">
      <c r="O719" s="177"/>
      <c r="P719" s="177"/>
      <c r="Q719" s="177"/>
      <c r="R719" s="177"/>
      <c r="S719" s="177"/>
      <c r="T719" s="177"/>
      <c r="U719" s="177"/>
      <c r="V719" s="177"/>
    </row>
    <row r="720" spans="15:22" ht="12.75">
      <c r="O720" s="177"/>
      <c r="P720" s="177"/>
      <c r="Q720" s="177"/>
      <c r="R720" s="177"/>
      <c r="S720" s="177"/>
      <c r="T720" s="177"/>
      <c r="U720" s="177"/>
      <c r="V720" s="177"/>
    </row>
    <row r="721" spans="15:22" ht="12.75">
      <c r="O721" s="177"/>
      <c r="P721" s="177"/>
      <c r="Q721" s="177"/>
      <c r="R721" s="177"/>
      <c r="S721" s="177"/>
      <c r="T721" s="177"/>
      <c r="U721" s="177"/>
      <c r="V721" s="177"/>
    </row>
    <row r="722" spans="15:22" ht="12.75">
      <c r="O722" s="177"/>
      <c r="P722" s="177"/>
      <c r="Q722" s="177"/>
      <c r="R722" s="177"/>
      <c r="S722" s="177"/>
      <c r="T722" s="177"/>
      <c r="U722" s="177"/>
      <c r="V722" s="177"/>
    </row>
    <row r="723" spans="15:22" ht="12.75">
      <c r="O723" s="177"/>
      <c r="P723" s="177"/>
      <c r="Q723" s="177"/>
      <c r="R723" s="177"/>
      <c r="S723" s="177"/>
      <c r="T723" s="177"/>
      <c r="U723" s="177"/>
      <c r="V723" s="177"/>
    </row>
    <row r="724" spans="15:22" ht="12.75">
      <c r="O724" s="177"/>
      <c r="P724" s="177"/>
      <c r="Q724" s="177"/>
      <c r="R724" s="177"/>
      <c r="S724" s="177"/>
      <c r="T724" s="177"/>
      <c r="U724" s="177"/>
      <c r="V724" s="177"/>
    </row>
    <row r="725" spans="15:22" ht="12.75">
      <c r="O725" s="177"/>
      <c r="P725" s="177"/>
      <c r="Q725" s="177"/>
      <c r="R725" s="177"/>
      <c r="S725" s="177"/>
      <c r="T725" s="177"/>
      <c r="U725" s="177"/>
      <c r="V725" s="177"/>
    </row>
    <row r="726" spans="15:22" ht="12.75">
      <c r="O726" s="177"/>
      <c r="P726" s="177"/>
      <c r="Q726" s="177"/>
      <c r="R726" s="177"/>
      <c r="S726" s="177"/>
      <c r="T726" s="177"/>
      <c r="U726" s="177"/>
      <c r="V726" s="177"/>
    </row>
    <row r="727" spans="15:22" ht="12.75">
      <c r="O727" s="177"/>
      <c r="P727" s="177"/>
      <c r="Q727" s="177"/>
      <c r="R727" s="177"/>
      <c r="S727" s="177"/>
      <c r="T727" s="177"/>
      <c r="U727" s="177"/>
      <c r="V727" s="177"/>
    </row>
    <row r="728" spans="15:22" ht="12.75">
      <c r="O728" s="177"/>
      <c r="P728" s="177"/>
      <c r="Q728" s="177"/>
      <c r="R728" s="177"/>
      <c r="S728" s="177"/>
      <c r="T728" s="177"/>
      <c r="U728" s="177"/>
      <c r="V728" s="177"/>
    </row>
    <row r="729" spans="15:22" ht="12.75">
      <c r="O729" s="177"/>
      <c r="P729" s="177"/>
      <c r="Q729" s="177"/>
      <c r="R729" s="177"/>
      <c r="S729" s="177"/>
      <c r="T729" s="177"/>
      <c r="U729" s="177"/>
      <c r="V729" s="177"/>
    </row>
    <row r="730" spans="15:22" ht="12.75">
      <c r="O730" s="177"/>
      <c r="P730" s="177"/>
      <c r="Q730" s="177"/>
      <c r="R730" s="177"/>
      <c r="S730" s="177"/>
      <c r="T730" s="177"/>
      <c r="U730" s="177"/>
      <c r="V730" s="177"/>
    </row>
    <row r="731" spans="15:22" ht="12.75">
      <c r="O731" s="177"/>
      <c r="P731" s="177"/>
      <c r="Q731" s="177"/>
      <c r="R731" s="177"/>
      <c r="S731" s="177"/>
      <c r="T731" s="177"/>
      <c r="U731" s="177"/>
      <c r="V731" s="177"/>
    </row>
    <row r="732" spans="15:22" ht="12.75">
      <c r="O732" s="177"/>
      <c r="P732" s="177"/>
      <c r="Q732" s="177"/>
      <c r="R732" s="177"/>
      <c r="S732" s="177"/>
      <c r="T732" s="177"/>
      <c r="U732" s="177"/>
      <c r="V732" s="177"/>
    </row>
    <row r="733" spans="15:22" ht="12.75">
      <c r="O733" s="177"/>
      <c r="P733" s="177"/>
      <c r="Q733" s="177"/>
      <c r="R733" s="177"/>
      <c r="S733" s="177"/>
      <c r="T733" s="177"/>
      <c r="U733" s="177"/>
      <c r="V733" s="177"/>
    </row>
    <row r="734" spans="15:22" ht="12.75">
      <c r="O734" s="177"/>
      <c r="P734" s="177"/>
      <c r="Q734" s="177"/>
      <c r="R734" s="177"/>
      <c r="S734" s="177"/>
      <c r="T734" s="177"/>
      <c r="U734" s="177"/>
      <c r="V734" s="177"/>
    </row>
    <row r="735" spans="15:22" ht="12.75">
      <c r="O735" s="177"/>
      <c r="P735" s="177"/>
      <c r="Q735" s="177"/>
      <c r="R735" s="177"/>
      <c r="S735" s="177"/>
      <c r="T735" s="177"/>
      <c r="U735" s="177"/>
      <c r="V735" s="177"/>
    </row>
    <row r="736" spans="15:22" ht="12.75">
      <c r="O736" s="177"/>
      <c r="P736" s="177"/>
      <c r="Q736" s="177"/>
      <c r="R736" s="177"/>
      <c r="S736" s="177"/>
      <c r="T736" s="177"/>
      <c r="U736" s="177"/>
      <c r="V736" s="177"/>
    </row>
    <row r="737" spans="15:22" ht="12.75">
      <c r="O737" s="177"/>
      <c r="P737" s="177"/>
      <c r="Q737" s="177"/>
      <c r="R737" s="177"/>
      <c r="S737" s="177"/>
      <c r="T737" s="177"/>
      <c r="U737" s="177"/>
      <c r="V737" s="177"/>
    </row>
    <row r="738" spans="15:22" ht="12.75">
      <c r="O738" s="177"/>
      <c r="P738" s="177"/>
      <c r="Q738" s="177"/>
      <c r="R738" s="177"/>
      <c r="S738" s="177"/>
      <c r="T738" s="177"/>
      <c r="U738" s="177"/>
      <c r="V738" s="177"/>
    </row>
    <row r="739" spans="15:22" ht="12.75">
      <c r="O739" s="177"/>
      <c r="P739" s="177"/>
      <c r="Q739" s="177"/>
      <c r="R739" s="177"/>
      <c r="S739" s="177"/>
      <c r="T739" s="177"/>
      <c r="U739" s="177"/>
      <c r="V739" s="177"/>
    </row>
    <row r="740" spans="15:22" ht="12.75">
      <c r="O740" s="177"/>
      <c r="P740" s="177"/>
      <c r="Q740" s="177"/>
      <c r="R740" s="177"/>
      <c r="S740" s="177"/>
      <c r="T740" s="177"/>
      <c r="U740" s="177"/>
      <c r="V740" s="177"/>
    </row>
    <row r="741" spans="15:22" ht="12.75">
      <c r="O741" s="177"/>
      <c r="P741" s="177"/>
      <c r="Q741" s="177"/>
      <c r="R741" s="177"/>
      <c r="S741" s="177"/>
      <c r="T741" s="177"/>
      <c r="U741" s="177"/>
      <c r="V741" s="177"/>
    </row>
    <row r="742" spans="15:22" ht="12.75">
      <c r="O742" s="177"/>
      <c r="P742" s="177"/>
      <c r="Q742" s="177"/>
      <c r="R742" s="177"/>
      <c r="S742" s="177"/>
      <c r="T742" s="177"/>
      <c r="U742" s="177"/>
      <c r="V742" s="177"/>
    </row>
    <row r="743" spans="15:22" ht="12.75">
      <c r="O743" s="177"/>
      <c r="P743" s="177"/>
      <c r="Q743" s="177"/>
      <c r="R743" s="177"/>
      <c r="S743" s="177"/>
      <c r="T743" s="177"/>
      <c r="U743" s="177"/>
      <c r="V743" s="177"/>
    </row>
    <row r="744" spans="15:22" ht="12.75">
      <c r="O744" s="177"/>
      <c r="P744" s="177"/>
      <c r="Q744" s="177"/>
      <c r="R744" s="177"/>
      <c r="S744" s="177"/>
      <c r="T744" s="177"/>
      <c r="U744" s="177"/>
      <c r="V744" s="177"/>
    </row>
    <row r="745" spans="15:22" ht="12.75">
      <c r="O745" s="177"/>
      <c r="P745" s="177"/>
      <c r="Q745" s="177"/>
      <c r="R745" s="177"/>
      <c r="S745" s="177"/>
      <c r="T745" s="177"/>
      <c r="U745" s="177"/>
      <c r="V745" s="177"/>
    </row>
    <row r="746" spans="15:22" ht="12.75">
      <c r="O746" s="177"/>
      <c r="P746" s="177"/>
      <c r="Q746" s="177"/>
      <c r="R746" s="177"/>
      <c r="S746" s="177"/>
      <c r="T746" s="177"/>
      <c r="U746" s="177"/>
      <c r="V746" s="177"/>
    </row>
    <row r="747" spans="15:22" ht="12.75">
      <c r="O747" s="177"/>
      <c r="P747" s="177"/>
      <c r="Q747" s="177"/>
      <c r="R747" s="177"/>
      <c r="S747" s="177"/>
      <c r="T747" s="177"/>
      <c r="U747" s="177"/>
      <c r="V747" s="177"/>
    </row>
    <row r="748" spans="15:22" ht="12.75">
      <c r="O748" s="177"/>
      <c r="P748" s="177"/>
      <c r="Q748" s="177"/>
      <c r="R748" s="177"/>
      <c r="S748" s="177"/>
      <c r="T748" s="177"/>
      <c r="U748" s="177"/>
      <c r="V748" s="177"/>
    </row>
    <row r="749" spans="15:22" ht="12.75">
      <c r="O749" s="177"/>
      <c r="P749" s="177"/>
      <c r="Q749" s="177"/>
      <c r="R749" s="177"/>
      <c r="S749" s="177"/>
      <c r="T749" s="177"/>
      <c r="U749" s="177"/>
      <c r="V749" s="177"/>
    </row>
    <row r="750" spans="15:22" ht="12.75">
      <c r="O750" s="177"/>
      <c r="P750" s="177"/>
      <c r="Q750" s="177"/>
      <c r="R750" s="177"/>
      <c r="S750" s="177"/>
      <c r="T750" s="177"/>
      <c r="U750" s="177"/>
      <c r="V750" s="177"/>
    </row>
    <row r="751" spans="15:22" ht="12.75">
      <c r="O751" s="177"/>
      <c r="P751" s="177"/>
      <c r="Q751" s="177"/>
      <c r="R751" s="177"/>
      <c r="S751" s="177"/>
      <c r="T751" s="177"/>
      <c r="U751" s="177"/>
      <c r="V751" s="177"/>
    </row>
    <row r="752" spans="15:22" ht="12.75">
      <c r="O752" s="177"/>
      <c r="P752" s="177"/>
      <c r="Q752" s="177"/>
      <c r="R752" s="177"/>
      <c r="S752" s="177"/>
      <c r="T752" s="177"/>
      <c r="U752" s="177"/>
      <c r="V752" s="177"/>
    </row>
    <row r="753" spans="15:22" ht="12.75">
      <c r="O753" s="177"/>
      <c r="P753" s="177"/>
      <c r="Q753" s="177"/>
      <c r="R753" s="177"/>
      <c r="S753" s="177"/>
      <c r="T753" s="177"/>
      <c r="U753" s="177"/>
      <c r="V753" s="177"/>
    </row>
    <row r="754" spans="15:22" ht="12.75">
      <c r="O754" s="177"/>
      <c r="P754" s="177"/>
      <c r="Q754" s="177"/>
      <c r="R754" s="177"/>
      <c r="S754" s="177"/>
      <c r="T754" s="177"/>
      <c r="U754" s="177"/>
      <c r="V754" s="177"/>
    </row>
    <row r="755" spans="15:22" ht="12.75">
      <c r="O755" s="177"/>
      <c r="P755" s="177"/>
      <c r="Q755" s="177"/>
      <c r="R755" s="177"/>
      <c r="S755" s="177"/>
      <c r="T755" s="177"/>
      <c r="U755" s="177"/>
      <c r="V755" s="177"/>
    </row>
    <row r="756" spans="15:22" ht="12.75">
      <c r="O756" s="177"/>
      <c r="P756" s="177"/>
      <c r="Q756" s="177"/>
      <c r="R756" s="177"/>
      <c r="S756" s="177"/>
      <c r="T756" s="177"/>
      <c r="U756" s="177"/>
      <c r="V756" s="177"/>
    </row>
    <row r="757" spans="15:22" ht="12.75">
      <c r="O757" s="177"/>
      <c r="P757" s="177"/>
      <c r="Q757" s="177"/>
      <c r="R757" s="177"/>
      <c r="S757" s="177"/>
      <c r="T757" s="177"/>
      <c r="U757" s="177"/>
      <c r="V757" s="177"/>
    </row>
    <row r="758" spans="15:22" ht="12.75">
      <c r="O758" s="177"/>
      <c r="P758" s="177"/>
      <c r="Q758" s="177"/>
      <c r="R758" s="177"/>
      <c r="S758" s="177"/>
      <c r="T758" s="177"/>
      <c r="U758" s="177"/>
      <c r="V758" s="177"/>
    </row>
    <row r="759" spans="15:22" ht="12.75">
      <c r="O759" s="177"/>
      <c r="P759" s="177"/>
      <c r="Q759" s="177"/>
      <c r="R759" s="177"/>
      <c r="S759" s="177"/>
      <c r="T759" s="177"/>
      <c r="U759" s="177"/>
      <c r="V759" s="177"/>
    </row>
    <row r="760" spans="15:22" ht="12.75">
      <c r="O760" s="177"/>
      <c r="P760" s="177"/>
      <c r="Q760" s="177"/>
      <c r="R760" s="177"/>
      <c r="S760" s="177"/>
      <c r="T760" s="177"/>
      <c r="U760" s="177"/>
      <c r="V760" s="177"/>
    </row>
    <row r="761" spans="15:22" ht="12.75">
      <c r="O761" s="177"/>
      <c r="P761" s="177"/>
      <c r="Q761" s="177"/>
      <c r="R761" s="177"/>
      <c r="S761" s="177"/>
      <c r="T761" s="177"/>
      <c r="U761" s="177"/>
      <c r="V761" s="177"/>
    </row>
    <row r="762" spans="15:22" ht="12.75">
      <c r="O762" s="177"/>
      <c r="P762" s="177"/>
      <c r="Q762" s="177"/>
      <c r="R762" s="177"/>
      <c r="S762" s="177"/>
      <c r="T762" s="177"/>
      <c r="U762" s="177"/>
      <c r="V762" s="177"/>
    </row>
    <row r="763" spans="15:22" ht="12.75">
      <c r="O763" s="177"/>
      <c r="P763" s="177"/>
      <c r="Q763" s="177"/>
      <c r="R763" s="177"/>
      <c r="S763" s="177"/>
      <c r="T763" s="177"/>
      <c r="U763" s="177"/>
      <c r="V763" s="177"/>
    </row>
    <row r="764" spans="15:22" ht="12.75">
      <c r="O764" s="177"/>
      <c r="P764" s="177"/>
      <c r="Q764" s="177"/>
      <c r="R764" s="177"/>
      <c r="S764" s="177"/>
      <c r="T764" s="177"/>
      <c r="U764" s="177"/>
      <c r="V764" s="177"/>
    </row>
    <row r="765" spans="15:22" ht="12.75">
      <c r="O765" s="177"/>
      <c r="P765" s="177"/>
      <c r="Q765" s="177"/>
      <c r="R765" s="177"/>
      <c r="S765" s="177"/>
      <c r="T765" s="177"/>
      <c r="U765" s="177"/>
      <c r="V765" s="177"/>
    </row>
    <row r="766" spans="15:22" ht="12.75">
      <c r="O766" s="177"/>
      <c r="P766" s="177"/>
      <c r="Q766" s="177"/>
      <c r="R766" s="177"/>
      <c r="S766" s="177"/>
      <c r="T766" s="177"/>
      <c r="U766" s="177"/>
      <c r="V766" s="177"/>
    </row>
    <row r="767" spans="15:22" ht="12.75">
      <c r="O767" s="177"/>
      <c r="P767" s="177"/>
      <c r="Q767" s="177"/>
      <c r="R767" s="177"/>
      <c r="S767" s="177"/>
      <c r="T767" s="177"/>
      <c r="U767" s="177"/>
      <c r="V767" s="177"/>
    </row>
    <row r="768" spans="15:22" ht="12.75">
      <c r="O768" s="177"/>
      <c r="P768" s="177"/>
      <c r="Q768" s="177"/>
      <c r="R768" s="177"/>
      <c r="S768" s="177"/>
      <c r="T768" s="177"/>
      <c r="U768" s="177"/>
      <c r="V768" s="177"/>
    </row>
    <row r="769" spans="15:22" ht="12.75">
      <c r="O769" s="177"/>
      <c r="P769" s="177"/>
      <c r="Q769" s="177"/>
      <c r="R769" s="177"/>
      <c r="S769" s="177"/>
      <c r="T769" s="177"/>
      <c r="U769" s="177"/>
      <c r="V769" s="177"/>
    </row>
    <row r="770" spans="15:22" ht="12.75">
      <c r="O770" s="177"/>
      <c r="P770" s="177"/>
      <c r="Q770" s="177"/>
      <c r="R770" s="177"/>
      <c r="S770" s="177"/>
      <c r="T770" s="177"/>
      <c r="U770" s="177"/>
      <c r="V770" s="177"/>
    </row>
    <row r="771" spans="15:22" ht="12.75">
      <c r="O771" s="177"/>
      <c r="P771" s="177"/>
      <c r="Q771" s="177"/>
      <c r="R771" s="177"/>
      <c r="S771" s="177"/>
      <c r="T771" s="177"/>
      <c r="U771" s="177"/>
      <c r="V771" s="177"/>
    </row>
    <row r="772" spans="15:22" ht="12.75">
      <c r="O772" s="177"/>
      <c r="P772" s="177"/>
      <c r="Q772" s="177"/>
      <c r="R772" s="177"/>
      <c r="S772" s="177"/>
      <c r="T772" s="177"/>
      <c r="U772" s="177"/>
      <c r="V772" s="177"/>
    </row>
    <row r="773" spans="15:22" ht="12.75">
      <c r="O773" s="177"/>
      <c r="P773" s="177"/>
      <c r="Q773" s="177"/>
      <c r="R773" s="177"/>
      <c r="S773" s="177"/>
      <c r="T773" s="177"/>
      <c r="U773" s="177"/>
      <c r="V773" s="177"/>
    </row>
    <row r="774" spans="15:22" ht="12.75">
      <c r="O774" s="177"/>
      <c r="P774" s="177"/>
      <c r="Q774" s="177"/>
      <c r="R774" s="177"/>
      <c r="S774" s="177"/>
      <c r="T774" s="177"/>
      <c r="U774" s="177"/>
      <c r="V774" s="177"/>
    </row>
    <row r="775" spans="15:22" ht="12.75">
      <c r="O775" s="177"/>
      <c r="P775" s="177"/>
      <c r="Q775" s="177"/>
      <c r="R775" s="177"/>
      <c r="S775" s="177"/>
      <c r="T775" s="177"/>
      <c r="U775" s="177"/>
      <c r="V775" s="177"/>
    </row>
    <row r="776" spans="15:22" ht="12.75">
      <c r="O776" s="177"/>
      <c r="P776" s="177"/>
      <c r="Q776" s="177"/>
      <c r="R776" s="177"/>
      <c r="S776" s="177"/>
      <c r="T776" s="177"/>
      <c r="U776" s="177"/>
      <c r="V776" s="177"/>
    </row>
    <row r="777" spans="15:22" ht="12.75">
      <c r="O777" s="177"/>
      <c r="P777" s="177"/>
      <c r="Q777" s="177"/>
      <c r="R777" s="177"/>
      <c r="S777" s="177"/>
      <c r="T777" s="177"/>
      <c r="U777" s="177"/>
      <c r="V777" s="177"/>
    </row>
    <row r="778" spans="15:22" ht="12.75">
      <c r="O778" s="177"/>
      <c r="P778" s="177"/>
      <c r="Q778" s="177"/>
      <c r="R778" s="177"/>
      <c r="S778" s="177"/>
      <c r="T778" s="177"/>
      <c r="U778" s="177"/>
      <c r="V778" s="177"/>
    </row>
    <row r="779" spans="15:22" ht="12.75">
      <c r="O779" s="177"/>
      <c r="P779" s="177"/>
      <c r="Q779" s="177"/>
      <c r="R779" s="177"/>
      <c r="S779" s="177"/>
      <c r="T779" s="177"/>
      <c r="U779" s="177"/>
      <c r="V779" s="177"/>
    </row>
    <row r="780" spans="15:22" ht="12.75">
      <c r="O780" s="177"/>
      <c r="P780" s="177"/>
      <c r="Q780" s="177"/>
      <c r="R780" s="177"/>
      <c r="S780" s="177"/>
      <c r="T780" s="177"/>
      <c r="U780" s="177"/>
      <c r="V780" s="177"/>
    </row>
    <row r="781" spans="15:22" ht="12.75">
      <c r="O781" s="177"/>
      <c r="P781" s="177"/>
      <c r="Q781" s="177"/>
      <c r="R781" s="177"/>
      <c r="S781" s="177"/>
      <c r="T781" s="177"/>
      <c r="U781" s="177"/>
      <c r="V781" s="177"/>
    </row>
    <row r="782" spans="15:22" ht="12.75">
      <c r="O782" s="177"/>
      <c r="P782" s="177"/>
      <c r="Q782" s="177"/>
      <c r="R782" s="177"/>
      <c r="S782" s="177"/>
      <c r="T782" s="177"/>
      <c r="U782" s="177"/>
      <c r="V782" s="177"/>
    </row>
    <row r="783" spans="15:22" ht="12.75">
      <c r="O783" s="177"/>
      <c r="P783" s="177"/>
      <c r="Q783" s="177"/>
      <c r="R783" s="177"/>
      <c r="S783" s="177"/>
      <c r="T783" s="177"/>
      <c r="U783" s="177"/>
      <c r="V783" s="177"/>
    </row>
    <row r="784" spans="15:22" ht="12.75">
      <c r="O784" s="177"/>
      <c r="P784" s="177"/>
      <c r="Q784" s="177"/>
      <c r="R784" s="177"/>
      <c r="S784" s="177"/>
      <c r="T784" s="177"/>
      <c r="U784" s="177"/>
      <c r="V784" s="177"/>
    </row>
    <row r="785" spans="15:22" ht="12.75">
      <c r="O785" s="177"/>
      <c r="P785" s="177"/>
      <c r="Q785" s="177"/>
      <c r="R785" s="177"/>
      <c r="S785" s="177"/>
      <c r="T785" s="177"/>
      <c r="U785" s="177"/>
      <c r="V785" s="177"/>
    </row>
    <row r="786" spans="15:22" ht="12.75">
      <c r="O786" s="177"/>
      <c r="P786" s="177"/>
      <c r="Q786" s="177"/>
      <c r="R786" s="177"/>
      <c r="S786" s="177"/>
      <c r="T786" s="177"/>
      <c r="U786" s="177"/>
      <c r="V786" s="177"/>
    </row>
    <row r="787" spans="15:22" ht="12.75">
      <c r="O787" s="177"/>
      <c r="P787" s="177"/>
      <c r="Q787" s="177"/>
      <c r="R787" s="177"/>
      <c r="S787" s="177"/>
      <c r="T787" s="177"/>
      <c r="U787" s="177"/>
      <c r="V787" s="177"/>
    </row>
    <row r="788" spans="15:22" ht="12.75">
      <c r="O788" s="177"/>
      <c r="P788" s="177"/>
      <c r="Q788" s="177"/>
      <c r="R788" s="177"/>
      <c r="S788" s="177"/>
      <c r="T788" s="177"/>
      <c r="U788" s="177"/>
      <c r="V788" s="177"/>
    </row>
    <row r="789" spans="15:22" ht="12.75">
      <c r="O789" s="177"/>
      <c r="P789" s="177"/>
      <c r="Q789" s="177"/>
      <c r="R789" s="177"/>
      <c r="S789" s="177"/>
      <c r="T789" s="177"/>
      <c r="U789" s="177"/>
      <c r="V789" s="177"/>
    </row>
    <row r="790" spans="15:22" ht="12.75">
      <c r="O790" s="177"/>
      <c r="P790" s="177"/>
      <c r="Q790" s="177"/>
      <c r="R790" s="177"/>
      <c r="S790" s="177"/>
      <c r="T790" s="177"/>
      <c r="U790" s="177"/>
      <c r="V790" s="177"/>
    </row>
    <row r="791" spans="15:22" ht="12.75">
      <c r="O791" s="177"/>
      <c r="P791" s="177"/>
      <c r="Q791" s="177"/>
      <c r="R791" s="177"/>
      <c r="S791" s="177"/>
      <c r="T791" s="177"/>
      <c r="U791" s="177"/>
      <c r="V791" s="177"/>
    </row>
    <row r="792" spans="15:22" ht="12.75">
      <c r="O792" s="177"/>
      <c r="P792" s="177"/>
      <c r="Q792" s="177"/>
      <c r="R792" s="177"/>
      <c r="S792" s="177"/>
      <c r="T792" s="177"/>
      <c r="U792" s="177"/>
      <c r="V792" s="177"/>
    </row>
    <row r="793" spans="15:22" ht="12.75">
      <c r="O793" s="177"/>
      <c r="P793" s="177"/>
      <c r="Q793" s="177"/>
      <c r="R793" s="177"/>
      <c r="S793" s="177"/>
      <c r="T793" s="177"/>
      <c r="U793" s="177"/>
      <c r="V793" s="177"/>
    </row>
    <row r="794" spans="15:22" ht="12.75">
      <c r="O794" s="177"/>
      <c r="P794" s="177"/>
      <c r="Q794" s="177"/>
      <c r="R794" s="177"/>
      <c r="S794" s="177"/>
      <c r="T794" s="177"/>
      <c r="U794" s="177"/>
      <c r="V794" s="177"/>
    </row>
    <row r="795" spans="15:22" ht="12.75">
      <c r="O795" s="177"/>
      <c r="P795" s="177"/>
      <c r="Q795" s="177"/>
      <c r="R795" s="177"/>
      <c r="S795" s="177"/>
      <c r="T795" s="177"/>
      <c r="U795" s="177"/>
      <c r="V795" s="177"/>
    </row>
    <row r="796" spans="15:22" ht="12.75">
      <c r="O796" s="177"/>
      <c r="P796" s="177"/>
      <c r="Q796" s="177"/>
      <c r="R796" s="177"/>
      <c r="S796" s="177"/>
      <c r="T796" s="177"/>
      <c r="U796" s="177"/>
      <c r="V796" s="177"/>
    </row>
    <row r="797" spans="15:22" ht="12.75">
      <c r="O797" s="177"/>
      <c r="P797" s="177"/>
      <c r="Q797" s="177"/>
      <c r="R797" s="177"/>
      <c r="S797" s="177"/>
      <c r="T797" s="177"/>
      <c r="U797" s="177"/>
      <c r="V797" s="177"/>
    </row>
    <row r="798" spans="15:22" ht="12.75">
      <c r="O798" s="177"/>
      <c r="P798" s="177"/>
      <c r="Q798" s="177"/>
      <c r="R798" s="177"/>
      <c r="S798" s="177"/>
      <c r="T798" s="177"/>
      <c r="U798" s="177"/>
      <c r="V798" s="177"/>
    </row>
    <row r="799" spans="15:22" ht="12.75">
      <c r="O799" s="177"/>
      <c r="P799" s="177"/>
      <c r="Q799" s="177"/>
      <c r="R799" s="177"/>
      <c r="S799" s="177"/>
      <c r="T799" s="177"/>
      <c r="U799" s="177"/>
      <c r="V799" s="177"/>
    </row>
    <row r="800" spans="15:22" ht="12.75">
      <c r="O800" s="177"/>
      <c r="P800" s="177"/>
      <c r="Q800" s="177"/>
      <c r="R800" s="177"/>
      <c r="S800" s="177"/>
      <c r="T800" s="177"/>
      <c r="U800" s="177"/>
      <c r="V800" s="177"/>
    </row>
    <row r="801" spans="15:22" ht="12.75">
      <c r="O801" s="177"/>
      <c r="P801" s="177"/>
      <c r="Q801" s="177"/>
      <c r="R801" s="177"/>
      <c r="S801" s="177"/>
      <c r="T801" s="177"/>
      <c r="U801" s="177"/>
      <c r="V801" s="177"/>
    </row>
    <row r="802" spans="15:22" ht="12.75">
      <c r="O802" s="177"/>
      <c r="P802" s="177"/>
      <c r="Q802" s="177"/>
      <c r="R802" s="177"/>
      <c r="S802" s="177"/>
      <c r="T802" s="177"/>
      <c r="U802" s="177"/>
      <c r="V802" s="177"/>
    </row>
    <row r="803" spans="15:22" ht="12.75">
      <c r="O803" s="177"/>
      <c r="P803" s="177"/>
      <c r="Q803" s="177"/>
      <c r="R803" s="177"/>
      <c r="S803" s="177"/>
      <c r="T803" s="177"/>
      <c r="U803" s="177"/>
      <c r="V803" s="177"/>
    </row>
    <row r="804" spans="15:22" ht="12.75">
      <c r="O804" s="177"/>
      <c r="P804" s="177"/>
      <c r="Q804" s="177"/>
      <c r="R804" s="177"/>
      <c r="S804" s="177"/>
      <c r="T804" s="177"/>
      <c r="U804" s="177"/>
      <c r="V804" s="177"/>
    </row>
  </sheetData>
  <sheetProtection/>
  <mergeCells count="7">
    <mergeCell ref="A2:N2"/>
    <mergeCell ref="A3:N3"/>
    <mergeCell ref="A4:A5"/>
    <mergeCell ref="B4:B5"/>
    <mergeCell ref="C4:E4"/>
    <mergeCell ref="F4:J4"/>
    <mergeCell ref="K4:N4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239</v>
      </c>
    </row>
    <row r="2" spans="1:6" ht="15.75">
      <c r="A2" s="528" t="s">
        <v>238</v>
      </c>
      <c r="B2" s="528"/>
      <c r="C2" s="528"/>
      <c r="D2" s="528"/>
      <c r="E2" s="528"/>
      <c r="F2" s="528"/>
    </row>
    <row r="3" spans="1:6" ht="17.25" customHeight="1">
      <c r="A3" s="453" t="s">
        <v>237</v>
      </c>
      <c r="B3" s="528"/>
      <c r="C3" s="528"/>
      <c r="D3" s="528"/>
      <c r="E3" s="528"/>
      <c r="F3" s="528"/>
    </row>
    <row r="4" spans="1:6" ht="17.25" customHeight="1" thickBot="1">
      <c r="A4" s="564"/>
      <c r="B4" s="565"/>
      <c r="C4" s="565"/>
      <c r="D4" s="565"/>
      <c r="E4" s="565"/>
      <c r="F4" s="565"/>
    </row>
    <row r="5" spans="1:6" ht="25.5" customHeight="1">
      <c r="A5" s="566" t="s">
        <v>2</v>
      </c>
      <c r="B5" s="568" t="s">
        <v>3</v>
      </c>
      <c r="C5" s="531" t="s">
        <v>4</v>
      </c>
      <c r="D5" s="531" t="s">
        <v>5</v>
      </c>
      <c r="E5" s="568" t="s">
        <v>6</v>
      </c>
      <c r="F5" s="570"/>
    </row>
    <row r="6" spans="1:6" ht="21.75" customHeight="1">
      <c r="A6" s="567"/>
      <c r="B6" s="458"/>
      <c r="C6" s="569"/>
      <c r="D6" s="569"/>
      <c r="E6" s="14" t="s">
        <v>236</v>
      </c>
      <c r="F6" s="221" t="s">
        <v>67</v>
      </c>
    </row>
    <row r="7" spans="1:6" ht="16.5" thickBot="1">
      <c r="A7" s="220" t="s">
        <v>8</v>
      </c>
      <c r="B7" s="219" t="s">
        <v>9</v>
      </c>
      <c r="C7" s="219">
        <v>1</v>
      </c>
      <c r="D7" s="219">
        <v>2</v>
      </c>
      <c r="E7" s="219">
        <v>3</v>
      </c>
      <c r="F7" s="218">
        <v>4</v>
      </c>
    </row>
    <row r="8" spans="1:9" ht="97.5" customHeight="1">
      <c r="A8" s="217">
        <v>1</v>
      </c>
      <c r="B8" s="216" t="s">
        <v>235</v>
      </c>
      <c r="C8" s="215">
        <v>92113</v>
      </c>
      <c r="D8" s="215">
        <v>93251</v>
      </c>
      <c r="E8" s="214">
        <v>1138</v>
      </c>
      <c r="F8" s="213">
        <v>1.2354390802601154</v>
      </c>
      <c r="G8" s="20">
        <f>SUM(E8*100/C8)</f>
        <v>1.2354390802601154</v>
      </c>
      <c r="H8" s="20"/>
      <c r="I8" s="20"/>
    </row>
    <row r="9" spans="1:9" ht="81" customHeight="1">
      <c r="A9" s="562">
        <v>2</v>
      </c>
      <c r="B9" s="211" t="s">
        <v>234</v>
      </c>
      <c r="C9" s="204">
        <v>2359</v>
      </c>
      <c r="D9" s="204">
        <v>2293</v>
      </c>
      <c r="E9" s="202">
        <v>-66</v>
      </c>
      <c r="F9" s="201">
        <v>-2.797795676133955</v>
      </c>
      <c r="G9" s="20">
        <f>SUM(E9*100/C9)</f>
        <v>-2.797795676133955</v>
      </c>
      <c r="H9" s="20"/>
      <c r="I9" s="20"/>
    </row>
    <row r="10" spans="1:9" ht="45.75" customHeight="1">
      <c r="A10" s="563"/>
      <c r="B10" s="209" t="s">
        <v>231</v>
      </c>
      <c r="C10" s="208">
        <v>2.560984877270309</v>
      </c>
      <c r="D10" s="208">
        <v>2.458954863754812</v>
      </c>
      <c r="E10" s="207" t="s">
        <v>88</v>
      </c>
      <c r="F10" s="201" t="s">
        <v>88</v>
      </c>
      <c r="G10" s="20"/>
      <c r="H10" s="20">
        <f>SUM(D9*100/D8)</f>
        <v>2.4589548637548124</v>
      </c>
      <c r="I10" s="20"/>
    </row>
    <row r="11" spans="1:9" ht="36.75" customHeight="1">
      <c r="A11" s="562">
        <v>3</v>
      </c>
      <c r="B11" s="211" t="s">
        <v>233</v>
      </c>
      <c r="C11" s="204">
        <v>444</v>
      </c>
      <c r="D11" s="204">
        <v>353</v>
      </c>
      <c r="E11" s="202">
        <v>-91</v>
      </c>
      <c r="F11" s="201">
        <v>-20.495495495495497</v>
      </c>
      <c r="G11" s="20">
        <f>SUM(E11*100/C11)</f>
        <v>-20.495495495495497</v>
      </c>
      <c r="H11" s="20"/>
      <c r="I11" s="20"/>
    </row>
    <row r="12" spans="1:9" ht="43.5" customHeight="1">
      <c r="A12" s="562"/>
      <c r="B12" s="209" t="s">
        <v>231</v>
      </c>
      <c r="C12" s="208">
        <v>0.48201665345825234</v>
      </c>
      <c r="D12" s="208">
        <v>0.3785482193220448</v>
      </c>
      <c r="E12" s="207" t="s">
        <v>88</v>
      </c>
      <c r="F12" s="201" t="s">
        <v>88</v>
      </c>
      <c r="G12" s="20">
        <f>SUM(C11*100/C8)</f>
        <v>0.48201665345825234</v>
      </c>
      <c r="H12" s="20">
        <f>SUM(D11*100/D8)</f>
        <v>0.3785482193220448</v>
      </c>
      <c r="I12" s="20"/>
    </row>
    <row r="13" spans="1:9" ht="53.25" customHeight="1">
      <c r="A13" s="562">
        <v>4</v>
      </c>
      <c r="B13" s="211" t="s">
        <v>232</v>
      </c>
      <c r="C13" s="204">
        <v>729</v>
      </c>
      <c r="D13" s="212">
        <v>450</v>
      </c>
      <c r="E13" s="202">
        <v>-279</v>
      </c>
      <c r="F13" s="201">
        <v>-38.27160493827161</v>
      </c>
      <c r="G13" s="20">
        <f>SUM(E13*100/C13)</f>
        <v>-38.27160493827161</v>
      </c>
      <c r="H13" s="210"/>
      <c r="I13" s="20"/>
    </row>
    <row r="14" spans="1:9" ht="48" customHeight="1">
      <c r="A14" s="562"/>
      <c r="B14" s="209" t="s">
        <v>231</v>
      </c>
      <c r="C14" s="208">
        <v>0.7914192350699684</v>
      </c>
      <c r="D14" s="208">
        <v>0.48256855154368317</v>
      </c>
      <c r="E14" s="207" t="s">
        <v>88</v>
      </c>
      <c r="F14" s="201" t="s">
        <v>88</v>
      </c>
      <c r="G14" s="20">
        <f>SUM(C13*100/C8)</f>
        <v>0.7914192350699684</v>
      </c>
      <c r="H14" s="20">
        <f>SUM(D13*100/D8)</f>
        <v>0.48256855154368317</v>
      </c>
      <c r="I14" s="20"/>
    </row>
    <row r="15" spans="1:9" ht="69" customHeight="1">
      <c r="A15" s="562">
        <v>5</v>
      </c>
      <c r="B15" s="211" t="s">
        <v>230</v>
      </c>
      <c r="C15" s="204">
        <v>3532</v>
      </c>
      <c r="D15" s="204">
        <v>3096</v>
      </c>
      <c r="E15" s="202">
        <v>-436</v>
      </c>
      <c r="F15" s="201">
        <v>-12.344280860702153</v>
      </c>
      <c r="G15" s="20">
        <f>SUM(E15*100/C15)</f>
        <v>-12.344280860702153</v>
      </c>
      <c r="H15" s="210"/>
      <c r="I15" s="20"/>
    </row>
    <row r="16" spans="1:9" ht="48" customHeight="1">
      <c r="A16" s="562"/>
      <c r="B16" s="209" t="s">
        <v>229</v>
      </c>
      <c r="C16" s="208">
        <v>3.83442076579853</v>
      </c>
      <c r="D16" s="208">
        <v>3.32007163462054</v>
      </c>
      <c r="E16" s="207" t="s">
        <v>88</v>
      </c>
      <c r="F16" s="201" t="s">
        <v>88</v>
      </c>
      <c r="G16" s="20">
        <f>SUM(C15*100/C8)</f>
        <v>3.83442076579853</v>
      </c>
      <c r="H16" s="20">
        <f>SUM(D15*100/D8)</f>
        <v>3.32007163462054</v>
      </c>
      <c r="I16" s="20"/>
    </row>
    <row r="17" spans="1:9" ht="65.25" customHeight="1">
      <c r="A17" s="206">
        <v>6</v>
      </c>
      <c r="B17" s="205" t="s">
        <v>228</v>
      </c>
      <c r="C17" s="204">
        <v>1068</v>
      </c>
      <c r="D17" s="203">
        <v>1172</v>
      </c>
      <c r="E17" s="202">
        <v>104</v>
      </c>
      <c r="F17" s="201">
        <v>9.737827715355806</v>
      </c>
      <c r="G17" s="20">
        <f>SUM(E17*100/C17)</f>
        <v>9.737827715355806</v>
      </c>
      <c r="H17" s="20"/>
      <c r="I17" s="20"/>
    </row>
    <row r="18" spans="1:9" ht="49.5" customHeight="1" thickBot="1">
      <c r="A18" s="200">
        <v>7</v>
      </c>
      <c r="B18" s="199" t="s">
        <v>227</v>
      </c>
      <c r="C18" s="198">
        <v>1092</v>
      </c>
      <c r="D18" s="197">
        <v>904</v>
      </c>
      <c r="E18" s="196">
        <v>-188</v>
      </c>
      <c r="F18" s="195">
        <v>-17.216117216117215</v>
      </c>
      <c r="G18" s="20">
        <f>SUM(E18*100/C18)</f>
        <v>-17.216117216117215</v>
      </c>
      <c r="H18" s="20"/>
      <c r="I18" s="20"/>
    </row>
    <row r="19" spans="7:9" ht="12.75">
      <c r="G19" s="20"/>
      <c r="H19" s="20"/>
      <c r="I19" s="20"/>
    </row>
    <row r="20" spans="2:9" ht="38.25" customHeight="1">
      <c r="B20" s="561" t="s">
        <v>226</v>
      </c>
      <c r="C20" s="561"/>
      <c r="D20" s="561"/>
      <c r="E20" s="561"/>
      <c r="F20" s="561"/>
      <c r="G20" s="20"/>
      <c r="H20" s="20"/>
      <c r="I20" s="20"/>
    </row>
    <row r="21" spans="7:9" ht="12.75">
      <c r="G21" s="20"/>
      <c r="H21" s="20"/>
      <c r="I21" s="20"/>
    </row>
    <row r="22" spans="7:9" ht="12.75">
      <c r="G22" s="20"/>
      <c r="H22" s="20"/>
      <c r="I22" s="20"/>
    </row>
    <row r="23" spans="7:9" ht="12.75">
      <c r="G23" s="20"/>
      <c r="H23" s="20"/>
      <c r="I23" s="20"/>
    </row>
    <row r="24" spans="7:9" ht="12.75">
      <c r="G24" s="20"/>
      <c r="H24" s="20"/>
      <c r="I24" s="20"/>
    </row>
    <row r="25" spans="7:9" ht="12.75">
      <c r="G25" s="20"/>
      <c r="H25" s="20"/>
      <c r="I25" s="20"/>
    </row>
    <row r="26" spans="7:9" ht="12.75">
      <c r="G26" s="20"/>
      <c r="H26" s="20"/>
      <c r="I26" s="20"/>
    </row>
    <row r="27" spans="7:9" ht="12.75">
      <c r="G27" s="20"/>
      <c r="H27" s="20"/>
      <c r="I27" s="20"/>
    </row>
    <row r="28" spans="7:9" ht="12.75">
      <c r="G28" s="20"/>
      <c r="H28" s="20"/>
      <c r="I28" s="20"/>
    </row>
    <row r="29" spans="7:9" ht="12.75">
      <c r="G29" s="20"/>
      <c r="H29" s="20"/>
      <c r="I29" s="20"/>
    </row>
    <row r="30" spans="7:9" ht="12.75">
      <c r="G30" s="20"/>
      <c r="H30" s="20"/>
      <c r="I30" s="20"/>
    </row>
    <row r="31" spans="7:9" ht="12.75">
      <c r="G31" s="20"/>
      <c r="H31" s="20"/>
      <c r="I31" s="20"/>
    </row>
  </sheetData>
  <sheetProtection/>
  <mergeCells count="13">
    <mergeCell ref="A2:F2"/>
    <mergeCell ref="A3:F3"/>
    <mergeCell ref="A4:F4"/>
    <mergeCell ref="A5:A6"/>
    <mergeCell ref="B5:B6"/>
    <mergeCell ref="C5:C6"/>
    <mergeCell ref="D5:D6"/>
    <mergeCell ref="E5:F5"/>
    <mergeCell ref="B20:F20"/>
    <mergeCell ref="A9:A10"/>
    <mergeCell ref="A11:A12"/>
    <mergeCell ref="A13:A14"/>
    <mergeCell ref="A15:A16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E40" sqref="E40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0.625" style="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248</v>
      </c>
    </row>
    <row r="2" spans="1:14" ht="12.75" customHeight="1">
      <c r="A2" s="572" t="s">
        <v>247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236"/>
      <c r="N2" s="234"/>
    </row>
    <row r="3" spans="1:14" ht="15.75" customHeight="1">
      <c r="A3" s="572" t="s">
        <v>246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235"/>
      <c r="N3" s="234"/>
    </row>
    <row r="4" spans="1:13" ht="14.25" customHeight="1">
      <c r="A4" s="233"/>
      <c r="B4" s="233"/>
      <c r="C4" s="233"/>
      <c r="D4" s="233"/>
      <c r="E4" s="233"/>
      <c r="F4" s="51"/>
      <c r="G4" s="233"/>
      <c r="H4" s="233"/>
      <c r="I4" s="233"/>
      <c r="J4" s="233"/>
      <c r="K4" s="233"/>
      <c r="L4" s="233"/>
      <c r="M4" s="233"/>
    </row>
    <row r="5" spans="1:13" ht="32.25" customHeight="1">
      <c r="A5" s="476" t="s">
        <v>2</v>
      </c>
      <c r="B5" s="509" t="s">
        <v>78</v>
      </c>
      <c r="C5" s="509" t="s">
        <v>245</v>
      </c>
      <c r="D5" s="509"/>
      <c r="E5" s="509" t="s">
        <v>244</v>
      </c>
      <c r="F5" s="509"/>
      <c r="G5" s="509"/>
      <c r="H5" s="509"/>
      <c r="I5" s="509"/>
      <c r="J5" s="509"/>
      <c r="K5" s="509"/>
      <c r="L5" s="509"/>
      <c r="M5" s="232"/>
    </row>
    <row r="6" spans="1:13" ht="11.25" customHeight="1">
      <c r="A6" s="476"/>
      <c r="B6" s="509"/>
      <c r="C6" s="513" t="s">
        <v>4</v>
      </c>
      <c r="D6" s="513" t="s">
        <v>5</v>
      </c>
      <c r="E6" s="509" t="s">
        <v>243</v>
      </c>
      <c r="F6" s="509"/>
      <c r="G6" s="509"/>
      <c r="H6" s="509"/>
      <c r="I6" s="509" t="s">
        <v>242</v>
      </c>
      <c r="J6" s="509"/>
      <c r="K6" s="509"/>
      <c r="L6" s="509"/>
      <c r="M6" s="231"/>
    </row>
    <row r="7" spans="1:13" ht="13.5" customHeight="1">
      <c r="A7" s="476"/>
      <c r="B7" s="509"/>
      <c r="C7" s="513"/>
      <c r="D7" s="513"/>
      <c r="E7" s="509"/>
      <c r="F7" s="509"/>
      <c r="G7" s="509"/>
      <c r="H7" s="509"/>
      <c r="I7" s="509"/>
      <c r="J7" s="509"/>
      <c r="K7" s="509"/>
      <c r="L7" s="509"/>
      <c r="M7" s="230"/>
    </row>
    <row r="8" spans="1:13" ht="12.75">
      <c r="A8" s="476"/>
      <c r="B8" s="509"/>
      <c r="C8" s="513"/>
      <c r="D8" s="513"/>
      <c r="E8" s="513" t="s">
        <v>4</v>
      </c>
      <c r="F8" s="571" t="s">
        <v>241</v>
      </c>
      <c r="G8" s="513" t="s">
        <v>5</v>
      </c>
      <c r="H8" s="571" t="s">
        <v>241</v>
      </c>
      <c r="I8" s="513" t="s">
        <v>4</v>
      </c>
      <c r="J8" s="571" t="s">
        <v>241</v>
      </c>
      <c r="K8" s="513" t="s">
        <v>5</v>
      </c>
      <c r="L8" s="571" t="s">
        <v>241</v>
      </c>
      <c r="M8" s="230"/>
    </row>
    <row r="9" spans="1:13" ht="12.75">
      <c r="A9" s="476"/>
      <c r="B9" s="509"/>
      <c r="C9" s="513"/>
      <c r="D9" s="513"/>
      <c r="E9" s="513"/>
      <c r="F9" s="571"/>
      <c r="G9" s="513"/>
      <c r="H9" s="571"/>
      <c r="I9" s="513"/>
      <c r="J9" s="571"/>
      <c r="K9" s="513"/>
      <c r="L9" s="571"/>
      <c r="M9" s="230"/>
    </row>
    <row r="10" spans="1:16" ht="12" customHeight="1">
      <c r="A10" s="39" t="s">
        <v>8</v>
      </c>
      <c r="B10" s="39" t="s">
        <v>9</v>
      </c>
      <c r="C10" s="39">
        <v>1</v>
      </c>
      <c r="D10" s="39">
        <v>2</v>
      </c>
      <c r="E10" s="39">
        <v>3</v>
      </c>
      <c r="F10" s="35">
        <v>4</v>
      </c>
      <c r="G10" s="39">
        <v>5</v>
      </c>
      <c r="H10" s="35">
        <v>6</v>
      </c>
      <c r="I10" s="39">
        <v>7</v>
      </c>
      <c r="J10" s="35">
        <v>8</v>
      </c>
      <c r="K10" s="39">
        <v>9</v>
      </c>
      <c r="L10" s="35">
        <v>10</v>
      </c>
      <c r="M10" s="230"/>
      <c r="P10" s="20"/>
    </row>
    <row r="11" spans="1:23" ht="12" customHeight="1">
      <c r="A11" s="228">
        <v>1</v>
      </c>
      <c r="B11" s="227" t="s">
        <v>66</v>
      </c>
      <c r="C11" s="56">
        <v>4511</v>
      </c>
      <c r="D11" s="92">
        <v>4847</v>
      </c>
      <c r="E11" s="56">
        <v>22</v>
      </c>
      <c r="F11" s="184">
        <v>0.4876967412990468</v>
      </c>
      <c r="G11" s="92">
        <v>9</v>
      </c>
      <c r="H11" s="184">
        <v>0.18568186507117806</v>
      </c>
      <c r="I11" s="56">
        <v>93</v>
      </c>
      <c r="J11" s="184">
        <v>2.0616271336732432</v>
      </c>
      <c r="K11" s="92">
        <v>64</v>
      </c>
      <c r="L11" s="184">
        <v>1.3204043738394884</v>
      </c>
      <c r="M11" s="222">
        <f aca="true" t="shared" si="0" ref="M11:M38">SUM(E11*100/C11)</f>
        <v>0.4876967412990468</v>
      </c>
      <c r="N11" s="20"/>
      <c r="O11" s="20">
        <f aca="true" t="shared" si="1" ref="O11:O38">SUM(I11*100/C11)</f>
        <v>2.0616271336732432</v>
      </c>
      <c r="P11" s="20"/>
      <c r="Q11" s="20"/>
      <c r="R11" s="20"/>
      <c r="S11" s="20"/>
      <c r="T11" s="20"/>
      <c r="U11" s="20"/>
      <c r="V11" s="20"/>
      <c r="W11" s="20"/>
    </row>
    <row r="12" spans="1:23" ht="12" customHeight="1">
      <c r="A12" s="228">
        <v>2</v>
      </c>
      <c r="B12" s="227" t="s">
        <v>65</v>
      </c>
      <c r="C12" s="56">
        <v>3203</v>
      </c>
      <c r="D12" s="92">
        <v>3306</v>
      </c>
      <c r="E12" s="56">
        <v>3</v>
      </c>
      <c r="F12" s="184">
        <v>0.09366219169528567</v>
      </c>
      <c r="G12" s="92">
        <v>3</v>
      </c>
      <c r="H12" s="184">
        <v>0.09074410163339383</v>
      </c>
      <c r="I12" s="56">
        <v>9</v>
      </c>
      <c r="J12" s="184">
        <v>0.280986575085857</v>
      </c>
      <c r="K12" s="92">
        <v>10</v>
      </c>
      <c r="L12" s="184">
        <v>0.3024803387779794</v>
      </c>
      <c r="M12" s="222">
        <f t="shared" si="0"/>
        <v>0.09366219169528567</v>
      </c>
      <c r="N12" s="20"/>
      <c r="O12" s="20">
        <f t="shared" si="1"/>
        <v>0.280986575085857</v>
      </c>
      <c r="P12" s="20"/>
      <c r="Q12" s="20"/>
      <c r="R12" s="20"/>
      <c r="S12" s="20"/>
      <c r="T12" s="20"/>
      <c r="U12" s="20"/>
      <c r="V12" s="20"/>
      <c r="W12" s="20"/>
    </row>
    <row r="13" spans="1:23" ht="12" customHeight="1">
      <c r="A13" s="228">
        <v>3</v>
      </c>
      <c r="B13" s="227" t="s">
        <v>64</v>
      </c>
      <c r="C13" s="56">
        <v>1539</v>
      </c>
      <c r="D13" s="92">
        <v>1552</v>
      </c>
      <c r="E13" s="56">
        <v>1</v>
      </c>
      <c r="F13" s="184">
        <v>0.0649772579597141</v>
      </c>
      <c r="G13" s="92">
        <v>1</v>
      </c>
      <c r="H13" s="184">
        <v>0.06443298969072164</v>
      </c>
      <c r="I13" s="56">
        <v>1</v>
      </c>
      <c r="J13" s="184">
        <v>0.0649772579597141</v>
      </c>
      <c r="K13" s="92">
        <v>9</v>
      </c>
      <c r="L13" s="184">
        <v>0.5798969072164949</v>
      </c>
      <c r="M13" s="222">
        <f t="shared" si="0"/>
        <v>0.0649772579597141</v>
      </c>
      <c r="N13" s="20"/>
      <c r="O13" s="20">
        <f t="shared" si="1"/>
        <v>0.0649772579597141</v>
      </c>
      <c r="P13" s="20"/>
      <c r="Q13" s="20"/>
      <c r="R13" s="20"/>
      <c r="S13" s="20"/>
      <c r="T13" s="20"/>
      <c r="U13" s="20"/>
      <c r="V13" s="20"/>
      <c r="W13" s="20"/>
    </row>
    <row r="14" spans="1:23" ht="12" customHeight="1">
      <c r="A14" s="228">
        <v>4</v>
      </c>
      <c r="B14" s="227" t="s">
        <v>63</v>
      </c>
      <c r="C14" s="56">
        <v>7594</v>
      </c>
      <c r="D14" s="92">
        <v>8868</v>
      </c>
      <c r="E14" s="56">
        <v>22</v>
      </c>
      <c r="F14" s="184">
        <v>0.28970239662891756</v>
      </c>
      <c r="G14" s="92">
        <v>23</v>
      </c>
      <c r="H14" s="184">
        <v>0.2593594948128101</v>
      </c>
      <c r="I14" s="56">
        <v>112</v>
      </c>
      <c r="J14" s="184">
        <v>1.4748485646563076</v>
      </c>
      <c r="K14" s="92">
        <v>123</v>
      </c>
      <c r="L14" s="184">
        <v>1.3870094722598105</v>
      </c>
      <c r="M14" s="222">
        <f t="shared" si="0"/>
        <v>0.28970239662891756</v>
      </c>
      <c r="N14" s="20"/>
      <c r="O14" s="20">
        <f t="shared" si="1"/>
        <v>1.4748485646563076</v>
      </c>
      <c r="P14" s="20"/>
      <c r="Q14" s="20"/>
      <c r="R14" s="20"/>
      <c r="S14" s="20"/>
      <c r="T14" s="20"/>
      <c r="U14" s="20"/>
      <c r="V14" s="20"/>
      <c r="W14" s="20"/>
    </row>
    <row r="15" spans="1:23" ht="12" customHeight="1">
      <c r="A15" s="228">
        <v>5</v>
      </c>
      <c r="B15" s="227" t="s">
        <v>62</v>
      </c>
      <c r="C15" s="56">
        <v>10474</v>
      </c>
      <c r="D15" s="92">
        <v>10174</v>
      </c>
      <c r="E15" s="56">
        <v>22</v>
      </c>
      <c r="F15" s="184">
        <v>0.21004391827382088</v>
      </c>
      <c r="G15" s="92">
        <v>35</v>
      </c>
      <c r="H15" s="184">
        <v>0.34401415372518185</v>
      </c>
      <c r="I15" s="56">
        <v>86</v>
      </c>
      <c r="J15" s="184">
        <v>0.8210807714340271</v>
      </c>
      <c r="K15" s="92">
        <v>273</v>
      </c>
      <c r="L15" s="184">
        <v>2.683310399056418</v>
      </c>
      <c r="M15" s="222">
        <f t="shared" si="0"/>
        <v>0.21004391827382088</v>
      </c>
      <c r="N15" s="20"/>
      <c r="O15" s="20">
        <f t="shared" si="1"/>
        <v>0.8210807714340271</v>
      </c>
      <c r="P15" s="20"/>
      <c r="Q15" s="20"/>
      <c r="R15" s="20"/>
      <c r="S15" s="20"/>
      <c r="T15" s="20"/>
      <c r="U15" s="20"/>
      <c r="V15" s="20"/>
      <c r="W15" s="20"/>
    </row>
    <row r="16" spans="1:23" ht="12" customHeight="1">
      <c r="A16" s="228">
        <v>6</v>
      </c>
      <c r="B16" s="227" t="s">
        <v>61</v>
      </c>
      <c r="C16" s="56">
        <v>2392</v>
      </c>
      <c r="D16" s="92">
        <v>2395</v>
      </c>
      <c r="E16" s="56">
        <v>50</v>
      </c>
      <c r="F16" s="184">
        <v>2.0903010033444818</v>
      </c>
      <c r="G16" s="92">
        <v>60</v>
      </c>
      <c r="H16" s="184">
        <v>2.5052192066805845</v>
      </c>
      <c r="I16" s="56">
        <v>185</v>
      </c>
      <c r="J16" s="184">
        <v>7.734113712374582</v>
      </c>
      <c r="K16" s="92">
        <v>301</v>
      </c>
      <c r="L16" s="184">
        <v>12.567849686847598</v>
      </c>
      <c r="M16" s="222">
        <f t="shared" si="0"/>
        <v>2.0903010033444818</v>
      </c>
      <c r="N16" s="20"/>
      <c r="O16" s="20">
        <f t="shared" si="1"/>
        <v>7.734113712374582</v>
      </c>
      <c r="P16" s="20"/>
      <c r="Q16" s="20"/>
      <c r="R16" s="20"/>
      <c r="S16" s="20"/>
      <c r="T16" s="20"/>
      <c r="U16" s="20"/>
      <c r="V16" s="20"/>
      <c r="W16" s="20"/>
    </row>
    <row r="17" spans="1:23" ht="12" customHeight="1">
      <c r="A17" s="228">
        <v>7</v>
      </c>
      <c r="B17" s="227" t="s">
        <v>60</v>
      </c>
      <c r="C17" s="56">
        <v>1583</v>
      </c>
      <c r="D17" s="92">
        <v>1635</v>
      </c>
      <c r="E17" s="56">
        <v>4</v>
      </c>
      <c r="F17" s="184">
        <v>0.2526847757422615</v>
      </c>
      <c r="G17" s="92">
        <v>57</v>
      </c>
      <c r="H17" s="184">
        <v>3.486238532110092</v>
      </c>
      <c r="I17" s="56">
        <v>31</v>
      </c>
      <c r="J17" s="184">
        <v>1.9583070120025268</v>
      </c>
      <c r="K17" s="92">
        <v>27</v>
      </c>
      <c r="L17" s="184">
        <v>1.651376146788991</v>
      </c>
      <c r="M17" s="222">
        <f t="shared" si="0"/>
        <v>0.2526847757422615</v>
      </c>
      <c r="N17" s="20"/>
      <c r="O17" s="20">
        <f t="shared" si="1"/>
        <v>1.9583070120025268</v>
      </c>
      <c r="P17" s="20"/>
      <c r="Q17" s="229"/>
      <c r="R17" s="20"/>
      <c r="S17" s="20"/>
      <c r="T17" s="20"/>
      <c r="U17" s="20"/>
      <c r="V17" s="20"/>
      <c r="W17" s="20"/>
    </row>
    <row r="18" spans="1:23" ht="12" customHeight="1">
      <c r="A18" s="228">
        <v>8</v>
      </c>
      <c r="B18" s="227" t="s">
        <v>59</v>
      </c>
      <c r="C18" s="56">
        <v>5039</v>
      </c>
      <c r="D18" s="92">
        <v>5000</v>
      </c>
      <c r="E18" s="56">
        <v>3</v>
      </c>
      <c r="F18" s="184">
        <v>0.05953562214725144</v>
      </c>
      <c r="G18" s="92">
        <v>1</v>
      </c>
      <c r="H18" s="184">
        <v>0.02</v>
      </c>
      <c r="I18" s="56">
        <v>12</v>
      </c>
      <c r="J18" s="184">
        <v>0.23814248858900575</v>
      </c>
      <c r="K18" s="92">
        <v>7</v>
      </c>
      <c r="L18" s="184">
        <v>0.13999999999999999</v>
      </c>
      <c r="M18" s="222">
        <f t="shared" si="0"/>
        <v>0.05953562214725144</v>
      </c>
      <c r="N18" s="20"/>
      <c r="O18" s="20">
        <f t="shared" si="1"/>
        <v>0.23814248858900575</v>
      </c>
      <c r="P18" s="20"/>
      <c r="Q18" s="20"/>
      <c r="R18" s="20"/>
      <c r="S18" s="20"/>
      <c r="T18" s="20"/>
      <c r="U18" s="20"/>
      <c r="V18" s="20"/>
      <c r="W18" s="20"/>
    </row>
    <row r="19" spans="1:23" ht="12" customHeight="1">
      <c r="A19" s="228">
        <v>9</v>
      </c>
      <c r="B19" s="227" t="s">
        <v>58</v>
      </c>
      <c r="C19" s="56">
        <v>1813</v>
      </c>
      <c r="D19" s="92">
        <v>1693</v>
      </c>
      <c r="E19" s="56">
        <v>0</v>
      </c>
      <c r="F19" s="184">
        <v>0</v>
      </c>
      <c r="G19" s="92">
        <v>0</v>
      </c>
      <c r="H19" s="184">
        <v>0</v>
      </c>
      <c r="I19" s="56">
        <v>0</v>
      </c>
      <c r="J19" s="184">
        <v>0</v>
      </c>
      <c r="K19" s="92">
        <v>3</v>
      </c>
      <c r="L19" s="184">
        <v>0.1772002362669817</v>
      </c>
      <c r="M19" s="222">
        <f t="shared" si="0"/>
        <v>0</v>
      </c>
      <c r="N19" s="20"/>
      <c r="O19" s="20">
        <f t="shared" si="1"/>
        <v>0</v>
      </c>
      <c r="P19" s="20"/>
      <c r="Q19" s="20"/>
      <c r="R19" s="20"/>
      <c r="S19" s="20"/>
      <c r="T19" s="20"/>
      <c r="U19" s="20"/>
      <c r="V19" s="20"/>
      <c r="W19" s="20"/>
    </row>
    <row r="20" spans="1:23" ht="12" customHeight="1">
      <c r="A20" s="228">
        <v>10</v>
      </c>
      <c r="B20" s="227" t="s">
        <v>57</v>
      </c>
      <c r="C20" s="56">
        <v>3141</v>
      </c>
      <c r="D20" s="92">
        <v>3095</v>
      </c>
      <c r="E20" s="56">
        <v>27</v>
      </c>
      <c r="F20" s="184">
        <v>0.8595988538681948</v>
      </c>
      <c r="G20" s="92">
        <v>37</v>
      </c>
      <c r="H20" s="184">
        <v>1.1954765751211631</v>
      </c>
      <c r="I20" s="56">
        <v>48</v>
      </c>
      <c r="J20" s="184">
        <v>1.5281757402101241</v>
      </c>
      <c r="K20" s="92">
        <v>65</v>
      </c>
      <c r="L20" s="184">
        <v>2.10016155088853</v>
      </c>
      <c r="M20" s="222">
        <f t="shared" si="0"/>
        <v>0.8595988538681948</v>
      </c>
      <c r="N20" s="20"/>
      <c r="O20" s="20">
        <f t="shared" si="1"/>
        <v>1.5281757402101241</v>
      </c>
      <c r="P20" s="20"/>
      <c r="Q20" s="20"/>
      <c r="R20" s="20"/>
      <c r="S20" s="20"/>
      <c r="T20" s="20"/>
      <c r="U20" s="20"/>
      <c r="V20" s="20"/>
      <c r="W20" s="20"/>
    </row>
    <row r="21" spans="1:23" ht="12" customHeight="1">
      <c r="A21" s="228">
        <v>11</v>
      </c>
      <c r="B21" s="227" t="s">
        <v>56</v>
      </c>
      <c r="C21" s="56">
        <v>2366</v>
      </c>
      <c r="D21" s="92">
        <v>2405</v>
      </c>
      <c r="E21" s="56">
        <v>31</v>
      </c>
      <c r="F21" s="184">
        <v>1.3102282333051565</v>
      </c>
      <c r="G21" s="92">
        <v>72</v>
      </c>
      <c r="H21" s="184">
        <v>2.993762993762994</v>
      </c>
      <c r="I21" s="56">
        <v>75</v>
      </c>
      <c r="J21" s="184">
        <v>3.1699070160608622</v>
      </c>
      <c r="K21" s="92">
        <v>218</v>
      </c>
      <c r="L21" s="184">
        <v>9.064449064449065</v>
      </c>
      <c r="M21" s="222">
        <f t="shared" si="0"/>
        <v>1.3102282333051565</v>
      </c>
      <c r="N21" s="20"/>
      <c r="O21" s="20">
        <f t="shared" si="1"/>
        <v>3.1699070160608622</v>
      </c>
      <c r="P21" s="20"/>
      <c r="Q21" s="20"/>
      <c r="R21" s="20"/>
      <c r="S21" s="20"/>
      <c r="T21" s="20"/>
      <c r="U21" s="20"/>
      <c r="V21" s="20"/>
      <c r="W21" s="20"/>
    </row>
    <row r="22" spans="1:23" ht="12" customHeight="1">
      <c r="A22" s="228">
        <v>12</v>
      </c>
      <c r="B22" s="227" t="s">
        <v>55</v>
      </c>
      <c r="C22" s="56">
        <v>7219</v>
      </c>
      <c r="D22" s="92">
        <v>6728</v>
      </c>
      <c r="E22" s="56">
        <v>10</v>
      </c>
      <c r="F22" s="184">
        <v>0.13852334118298934</v>
      </c>
      <c r="G22" s="92">
        <v>5</v>
      </c>
      <c r="H22" s="184">
        <v>0.07431629013079667</v>
      </c>
      <c r="I22" s="56">
        <v>33</v>
      </c>
      <c r="J22" s="184">
        <v>0.4571270259038648</v>
      </c>
      <c r="K22" s="92">
        <v>26</v>
      </c>
      <c r="L22" s="184">
        <v>0.3864447086801427</v>
      </c>
      <c r="M22" s="222">
        <f t="shared" si="0"/>
        <v>0.13852334118298934</v>
      </c>
      <c r="N22" s="20"/>
      <c r="O22" s="20">
        <f t="shared" si="1"/>
        <v>0.4571270259038648</v>
      </c>
      <c r="P22" s="20"/>
      <c r="Q22" s="20"/>
      <c r="R22" s="20"/>
      <c r="S22" s="20"/>
      <c r="T22" s="20"/>
      <c r="U22" s="20"/>
      <c r="V22" s="20"/>
      <c r="W22" s="20"/>
    </row>
    <row r="23" spans="1:23" ht="12" customHeight="1">
      <c r="A23" s="228">
        <v>13</v>
      </c>
      <c r="B23" s="227" t="s">
        <v>54</v>
      </c>
      <c r="C23" s="56">
        <v>3151</v>
      </c>
      <c r="D23" s="92">
        <v>3147</v>
      </c>
      <c r="E23" s="56">
        <v>70</v>
      </c>
      <c r="F23" s="184">
        <v>2.221516978736909</v>
      </c>
      <c r="G23" s="92">
        <v>66</v>
      </c>
      <c r="H23" s="184">
        <v>2.0972354623450906</v>
      </c>
      <c r="I23" s="56">
        <v>107</v>
      </c>
      <c r="J23" s="184">
        <v>3.395747381783561</v>
      </c>
      <c r="K23" s="92">
        <v>90</v>
      </c>
      <c r="L23" s="184">
        <v>2.8598665395614873</v>
      </c>
      <c r="M23" s="222">
        <f t="shared" si="0"/>
        <v>2.221516978736909</v>
      </c>
      <c r="N23" s="20"/>
      <c r="O23" s="20">
        <f t="shared" si="1"/>
        <v>3.395747381783561</v>
      </c>
      <c r="P23" s="20"/>
      <c r="Q23" s="20"/>
      <c r="R23" s="20"/>
      <c r="S23" s="20"/>
      <c r="T23" s="20"/>
      <c r="U23" s="20"/>
      <c r="V23" s="20"/>
      <c r="W23" s="20"/>
    </row>
    <row r="24" spans="1:23" ht="12" customHeight="1">
      <c r="A24" s="228">
        <v>14</v>
      </c>
      <c r="B24" s="227" t="s">
        <v>53</v>
      </c>
      <c r="C24" s="56">
        <v>2941</v>
      </c>
      <c r="D24" s="92">
        <v>2943</v>
      </c>
      <c r="E24" s="56">
        <v>14</v>
      </c>
      <c r="F24" s="184">
        <v>0.47602856171370284</v>
      </c>
      <c r="G24" s="92">
        <v>4</v>
      </c>
      <c r="H24" s="184">
        <v>0.13591573224600748</v>
      </c>
      <c r="I24" s="56">
        <v>17</v>
      </c>
      <c r="J24" s="184">
        <v>0.5780346820809249</v>
      </c>
      <c r="K24" s="92">
        <v>10</v>
      </c>
      <c r="L24" s="184">
        <v>0.33978933061501865</v>
      </c>
      <c r="M24" s="222">
        <f t="shared" si="0"/>
        <v>0.47602856171370284</v>
      </c>
      <c r="N24" s="20"/>
      <c r="O24" s="20">
        <f t="shared" si="1"/>
        <v>0.5780346820809249</v>
      </c>
      <c r="P24" s="20"/>
      <c r="Q24" s="20"/>
      <c r="R24" s="20"/>
      <c r="S24" s="20"/>
      <c r="T24" s="20"/>
      <c r="U24" s="20"/>
      <c r="V24" s="20"/>
      <c r="W24" s="20"/>
    </row>
    <row r="25" spans="1:23" ht="12" customHeight="1">
      <c r="A25" s="228">
        <v>15</v>
      </c>
      <c r="B25" s="227" t="s">
        <v>52</v>
      </c>
      <c r="C25" s="56">
        <v>4732</v>
      </c>
      <c r="D25" s="92">
        <v>4611</v>
      </c>
      <c r="E25" s="56">
        <v>58</v>
      </c>
      <c r="F25" s="184">
        <v>1.2256973795435333</v>
      </c>
      <c r="G25" s="92">
        <v>212</v>
      </c>
      <c r="H25" s="184">
        <v>4.597701149425287</v>
      </c>
      <c r="I25" s="56">
        <v>84</v>
      </c>
      <c r="J25" s="184">
        <v>1.7751479289940828</v>
      </c>
      <c r="K25" s="92">
        <v>286</v>
      </c>
      <c r="L25" s="184">
        <v>6.202559097809586</v>
      </c>
      <c r="M25" s="222">
        <f t="shared" si="0"/>
        <v>1.2256973795435333</v>
      </c>
      <c r="N25" s="20"/>
      <c r="O25" s="20">
        <f t="shared" si="1"/>
        <v>1.7751479289940828</v>
      </c>
      <c r="P25" s="20"/>
      <c r="Q25" s="20"/>
      <c r="R25" s="20"/>
      <c r="S25" s="20"/>
      <c r="T25" s="20"/>
      <c r="U25" s="20"/>
      <c r="V25" s="20"/>
      <c r="W25" s="20"/>
    </row>
    <row r="26" spans="1:23" ht="12" customHeight="1">
      <c r="A26" s="228">
        <v>16</v>
      </c>
      <c r="B26" s="227" t="s">
        <v>51</v>
      </c>
      <c r="C26" s="56">
        <v>3047</v>
      </c>
      <c r="D26" s="92">
        <v>3279</v>
      </c>
      <c r="E26" s="56">
        <v>0</v>
      </c>
      <c r="F26" s="184">
        <v>0</v>
      </c>
      <c r="G26" s="92">
        <v>0</v>
      </c>
      <c r="H26" s="184">
        <v>0</v>
      </c>
      <c r="I26" s="56">
        <v>27</v>
      </c>
      <c r="J26" s="184">
        <v>0.8861174926156875</v>
      </c>
      <c r="K26" s="92">
        <v>8</v>
      </c>
      <c r="L26" s="184">
        <v>0.24397682220189082</v>
      </c>
      <c r="M26" s="222">
        <f t="shared" si="0"/>
        <v>0</v>
      </c>
      <c r="N26" s="20"/>
      <c r="O26" s="20">
        <f t="shared" si="1"/>
        <v>0.8861174926156875</v>
      </c>
      <c r="P26" s="20"/>
      <c r="Q26" s="20"/>
      <c r="R26" s="20"/>
      <c r="S26" s="20"/>
      <c r="T26" s="20"/>
      <c r="U26" s="20"/>
      <c r="V26" s="20"/>
      <c r="W26" s="20"/>
    </row>
    <row r="27" spans="1:23" ht="12" customHeight="1">
      <c r="A27" s="228">
        <v>17</v>
      </c>
      <c r="B27" s="227" t="s">
        <v>50</v>
      </c>
      <c r="C27" s="56">
        <v>1626</v>
      </c>
      <c r="D27" s="92">
        <v>1698</v>
      </c>
      <c r="E27" s="56">
        <v>50</v>
      </c>
      <c r="F27" s="184">
        <v>3.075030750307503</v>
      </c>
      <c r="G27" s="92">
        <v>86</v>
      </c>
      <c r="H27" s="184">
        <v>5.064782096584216</v>
      </c>
      <c r="I27" s="56">
        <v>132</v>
      </c>
      <c r="J27" s="184">
        <v>8.118081180811808</v>
      </c>
      <c r="K27" s="92">
        <v>115</v>
      </c>
      <c r="L27" s="184">
        <v>6.772673733804475</v>
      </c>
      <c r="M27" s="222">
        <f t="shared" si="0"/>
        <v>3.075030750307503</v>
      </c>
      <c r="N27" s="20"/>
      <c r="O27" s="20">
        <f t="shared" si="1"/>
        <v>8.118081180811808</v>
      </c>
      <c r="P27" s="20"/>
      <c r="Q27" s="20"/>
      <c r="R27" s="20"/>
      <c r="S27" s="20"/>
      <c r="T27" s="20"/>
      <c r="U27" s="20"/>
      <c r="V27" s="20"/>
      <c r="W27" s="20"/>
    </row>
    <row r="28" spans="1:23" ht="12" customHeight="1">
      <c r="A28" s="228">
        <v>18</v>
      </c>
      <c r="B28" s="227" t="s">
        <v>49</v>
      </c>
      <c r="C28" s="56">
        <v>2456</v>
      </c>
      <c r="D28" s="92">
        <v>2354</v>
      </c>
      <c r="E28" s="56">
        <v>31</v>
      </c>
      <c r="F28" s="184">
        <v>1.262214983713355</v>
      </c>
      <c r="G28" s="92">
        <v>18</v>
      </c>
      <c r="H28" s="184">
        <v>0.7646559048428208</v>
      </c>
      <c r="I28" s="56">
        <v>70</v>
      </c>
      <c r="J28" s="184">
        <v>2.8501628664495113</v>
      </c>
      <c r="K28" s="92">
        <v>55</v>
      </c>
      <c r="L28" s="184">
        <v>2.336448598130841</v>
      </c>
      <c r="M28" s="222">
        <f t="shared" si="0"/>
        <v>1.262214983713355</v>
      </c>
      <c r="N28" s="20"/>
      <c r="O28" s="20">
        <f t="shared" si="1"/>
        <v>2.8501628664495113</v>
      </c>
      <c r="P28" s="20"/>
      <c r="Q28" s="20"/>
      <c r="R28" s="20"/>
      <c r="S28" s="20"/>
      <c r="T28" s="20"/>
      <c r="U28" s="20"/>
      <c r="V28" s="20"/>
      <c r="W28" s="20"/>
    </row>
    <row r="29" spans="1:23" ht="12" customHeight="1">
      <c r="A29" s="228">
        <v>19</v>
      </c>
      <c r="B29" s="227" t="s">
        <v>48</v>
      </c>
      <c r="C29" s="56">
        <v>1210</v>
      </c>
      <c r="D29" s="92">
        <v>1283</v>
      </c>
      <c r="E29" s="56">
        <v>2</v>
      </c>
      <c r="F29" s="184">
        <v>0.1652892561983471</v>
      </c>
      <c r="G29" s="92">
        <v>1</v>
      </c>
      <c r="H29" s="184">
        <v>0.0779423226812159</v>
      </c>
      <c r="I29" s="56">
        <v>15</v>
      </c>
      <c r="J29" s="184">
        <v>1.2396694214876034</v>
      </c>
      <c r="K29" s="92">
        <v>0</v>
      </c>
      <c r="L29" s="184">
        <v>0</v>
      </c>
      <c r="M29" s="222">
        <f t="shared" si="0"/>
        <v>0.1652892561983471</v>
      </c>
      <c r="N29" s="20"/>
      <c r="O29" s="20">
        <f t="shared" si="1"/>
        <v>1.2396694214876034</v>
      </c>
      <c r="P29" s="20"/>
      <c r="Q29" s="20"/>
      <c r="R29" s="20"/>
      <c r="S29" s="20"/>
      <c r="T29" s="20"/>
      <c r="U29" s="20"/>
      <c r="V29" s="20"/>
      <c r="W29" s="20"/>
    </row>
    <row r="30" spans="1:23" ht="12" customHeight="1">
      <c r="A30" s="228">
        <v>20</v>
      </c>
      <c r="B30" s="227" t="s">
        <v>47</v>
      </c>
      <c r="C30" s="56">
        <v>6008</v>
      </c>
      <c r="D30" s="92">
        <v>6231</v>
      </c>
      <c r="E30" s="56">
        <v>44</v>
      </c>
      <c r="F30" s="184">
        <v>0.7323568575233023</v>
      </c>
      <c r="G30" s="92">
        <v>36</v>
      </c>
      <c r="H30" s="184">
        <v>0.5777563793933558</v>
      </c>
      <c r="I30" s="56">
        <v>297</v>
      </c>
      <c r="J30" s="184">
        <v>4.94340878828229</v>
      </c>
      <c r="K30" s="92">
        <v>361</v>
      </c>
      <c r="L30" s="184">
        <v>5.79361258225004</v>
      </c>
      <c r="M30" s="222">
        <f t="shared" si="0"/>
        <v>0.7323568575233023</v>
      </c>
      <c r="N30" s="20"/>
      <c r="O30" s="20">
        <f t="shared" si="1"/>
        <v>4.94340878828229</v>
      </c>
      <c r="P30" s="20"/>
      <c r="Q30" s="20"/>
      <c r="R30" s="20"/>
      <c r="S30" s="20"/>
      <c r="T30" s="20"/>
      <c r="U30" s="20"/>
      <c r="V30" s="20"/>
      <c r="W30" s="20"/>
    </row>
    <row r="31" spans="1:23" ht="12" customHeight="1">
      <c r="A31" s="228">
        <v>21</v>
      </c>
      <c r="B31" s="227" t="s">
        <v>46</v>
      </c>
      <c r="C31" s="56">
        <v>2930</v>
      </c>
      <c r="D31" s="92">
        <v>2977</v>
      </c>
      <c r="E31" s="56">
        <v>61</v>
      </c>
      <c r="F31" s="184">
        <v>2.0819112627986347</v>
      </c>
      <c r="G31" s="92">
        <v>66</v>
      </c>
      <c r="H31" s="184">
        <v>2.2169969768223043</v>
      </c>
      <c r="I31" s="56">
        <v>69</v>
      </c>
      <c r="J31" s="184">
        <v>2.354948805460751</v>
      </c>
      <c r="K31" s="92">
        <v>102</v>
      </c>
      <c r="L31" s="184">
        <v>3.4262680550890154</v>
      </c>
      <c r="M31" s="222">
        <f t="shared" si="0"/>
        <v>2.0819112627986347</v>
      </c>
      <c r="N31" s="20"/>
      <c r="O31" s="20">
        <f t="shared" si="1"/>
        <v>2.354948805460751</v>
      </c>
      <c r="P31" s="20"/>
      <c r="Q31" s="20"/>
      <c r="R31" s="20"/>
      <c r="S31" s="20"/>
      <c r="T31" s="20"/>
      <c r="U31" s="20"/>
      <c r="V31" s="20"/>
      <c r="W31" s="20"/>
    </row>
    <row r="32" spans="1:23" ht="12" customHeight="1">
      <c r="A32" s="228">
        <v>22</v>
      </c>
      <c r="B32" s="227" t="s">
        <v>45</v>
      </c>
      <c r="C32" s="56">
        <v>2217</v>
      </c>
      <c r="D32" s="92">
        <v>2360</v>
      </c>
      <c r="E32" s="56">
        <v>2</v>
      </c>
      <c r="F32" s="184">
        <v>0.09021199819576003</v>
      </c>
      <c r="G32" s="92">
        <v>2</v>
      </c>
      <c r="H32" s="184">
        <v>0.0847457627118644</v>
      </c>
      <c r="I32" s="56">
        <v>7</v>
      </c>
      <c r="J32" s="184">
        <v>0.31574199368516015</v>
      </c>
      <c r="K32" s="92">
        <v>21</v>
      </c>
      <c r="L32" s="184">
        <v>0.8898305084745763</v>
      </c>
      <c r="M32" s="222">
        <f t="shared" si="0"/>
        <v>0.09021199819576003</v>
      </c>
      <c r="N32" s="20"/>
      <c r="O32" s="20">
        <f t="shared" si="1"/>
        <v>0.31574199368516015</v>
      </c>
      <c r="P32" s="20"/>
      <c r="Q32" s="20"/>
      <c r="R32" s="20"/>
      <c r="S32" s="20"/>
      <c r="T32" s="20"/>
      <c r="U32" s="20"/>
      <c r="V32" s="20"/>
      <c r="W32" s="20"/>
    </row>
    <row r="33" spans="1:23" ht="12" customHeight="1">
      <c r="A33" s="228">
        <v>23</v>
      </c>
      <c r="B33" s="227" t="s">
        <v>44</v>
      </c>
      <c r="C33" s="56">
        <v>2300</v>
      </c>
      <c r="D33" s="92">
        <v>2200</v>
      </c>
      <c r="E33" s="56">
        <v>1</v>
      </c>
      <c r="F33" s="184">
        <v>0.043478260869565216</v>
      </c>
      <c r="G33" s="92">
        <v>28</v>
      </c>
      <c r="H33" s="184">
        <v>1.2727272727272727</v>
      </c>
      <c r="I33" s="56">
        <v>13</v>
      </c>
      <c r="J33" s="184">
        <v>0.5652173913043478</v>
      </c>
      <c r="K33" s="92">
        <v>37</v>
      </c>
      <c r="L33" s="184">
        <v>1.6818181818181819</v>
      </c>
      <c r="M33" s="222">
        <f t="shared" si="0"/>
        <v>0.043478260869565216</v>
      </c>
      <c r="N33" s="20"/>
      <c r="O33" s="20">
        <f t="shared" si="1"/>
        <v>0.5652173913043478</v>
      </c>
      <c r="P33" s="20"/>
      <c r="Q33" s="20"/>
      <c r="R33" s="20"/>
      <c r="S33" s="20"/>
      <c r="T33" s="20"/>
      <c r="U33" s="20"/>
      <c r="V33" s="20"/>
      <c r="W33" s="20"/>
    </row>
    <row r="34" spans="1:23" ht="12" customHeight="1">
      <c r="A34" s="228">
        <v>24</v>
      </c>
      <c r="B34" s="227" t="s">
        <v>43</v>
      </c>
      <c r="C34" s="56">
        <v>1332</v>
      </c>
      <c r="D34" s="92">
        <v>1498</v>
      </c>
      <c r="E34" s="56">
        <v>0</v>
      </c>
      <c r="F34" s="184">
        <v>0</v>
      </c>
      <c r="G34" s="92">
        <v>0</v>
      </c>
      <c r="H34" s="184">
        <v>0</v>
      </c>
      <c r="I34" s="56">
        <v>0</v>
      </c>
      <c r="J34" s="184">
        <v>0</v>
      </c>
      <c r="K34" s="92">
        <v>0</v>
      </c>
      <c r="L34" s="184">
        <v>0</v>
      </c>
      <c r="M34" s="222">
        <f t="shared" si="0"/>
        <v>0</v>
      </c>
      <c r="N34" s="20"/>
      <c r="O34" s="20">
        <f t="shared" si="1"/>
        <v>0</v>
      </c>
      <c r="P34" s="20"/>
      <c r="Q34" s="20"/>
      <c r="R34" s="20"/>
      <c r="S34" s="20"/>
      <c r="T34" s="20"/>
      <c r="U34" s="20"/>
      <c r="V34" s="20"/>
      <c r="W34" s="20"/>
    </row>
    <row r="35" spans="1:23" ht="12" customHeight="1">
      <c r="A35" s="228">
        <v>25</v>
      </c>
      <c r="B35" s="227" t="s">
        <v>42</v>
      </c>
      <c r="C35" s="56">
        <v>1846</v>
      </c>
      <c r="D35" s="92">
        <v>2083</v>
      </c>
      <c r="E35" s="56">
        <v>0</v>
      </c>
      <c r="F35" s="184">
        <v>0</v>
      </c>
      <c r="G35" s="92">
        <v>2</v>
      </c>
      <c r="H35" s="184">
        <v>0.09601536245799328</v>
      </c>
      <c r="I35" s="56">
        <v>6</v>
      </c>
      <c r="J35" s="184">
        <v>0.3250270855904659</v>
      </c>
      <c r="K35" s="92">
        <v>18</v>
      </c>
      <c r="L35" s="184">
        <v>0.8641382621219394</v>
      </c>
      <c r="M35" s="222">
        <f t="shared" si="0"/>
        <v>0</v>
      </c>
      <c r="N35" s="20"/>
      <c r="O35" s="20">
        <f t="shared" si="1"/>
        <v>0.3250270855904659</v>
      </c>
      <c r="P35" s="20"/>
      <c r="Q35" s="20"/>
      <c r="R35" s="20"/>
      <c r="S35" s="20"/>
      <c r="T35" s="20"/>
      <c r="U35" s="20"/>
      <c r="V35" s="20"/>
      <c r="W35" s="20"/>
    </row>
    <row r="36" spans="1:23" ht="12" customHeight="1">
      <c r="A36" s="228">
        <v>26</v>
      </c>
      <c r="B36" s="227" t="s">
        <v>41</v>
      </c>
      <c r="C36" s="56">
        <v>4608</v>
      </c>
      <c r="D36" s="92">
        <v>4905</v>
      </c>
      <c r="E36" s="56">
        <v>14</v>
      </c>
      <c r="F36" s="184">
        <v>0.3038194444444444</v>
      </c>
      <c r="G36" s="92">
        <v>48</v>
      </c>
      <c r="H36" s="184">
        <v>0.9785932721712538</v>
      </c>
      <c r="I36" s="56">
        <v>103</v>
      </c>
      <c r="J36" s="184">
        <v>2.2352430555555554</v>
      </c>
      <c r="K36" s="92">
        <v>32</v>
      </c>
      <c r="L36" s="184">
        <v>0.6523955147808359</v>
      </c>
      <c r="M36" s="222">
        <f t="shared" si="0"/>
        <v>0.3038194444444444</v>
      </c>
      <c r="N36" s="20"/>
      <c r="O36" s="20">
        <f t="shared" si="1"/>
        <v>2.2352430555555554</v>
      </c>
      <c r="P36" s="20"/>
      <c r="Q36" s="20"/>
      <c r="R36" s="20"/>
      <c r="S36" s="20"/>
      <c r="T36" s="20"/>
      <c r="U36" s="20"/>
      <c r="V36" s="20"/>
      <c r="W36" s="20"/>
    </row>
    <row r="37" spans="1:23" ht="12" customHeight="1">
      <c r="A37" s="228">
        <v>27</v>
      </c>
      <c r="B37" s="227" t="s">
        <v>40</v>
      </c>
      <c r="C37" s="56">
        <v>813</v>
      </c>
      <c r="D37" s="92">
        <v>827</v>
      </c>
      <c r="E37" s="56">
        <v>0</v>
      </c>
      <c r="F37" s="184">
        <v>0</v>
      </c>
      <c r="G37" s="92">
        <v>0</v>
      </c>
      <c r="H37" s="184">
        <v>0</v>
      </c>
      <c r="I37" s="56">
        <v>0</v>
      </c>
      <c r="J37" s="184">
        <v>0</v>
      </c>
      <c r="K37" s="92">
        <v>0</v>
      </c>
      <c r="L37" s="184">
        <v>0</v>
      </c>
      <c r="M37" s="222">
        <f t="shared" si="0"/>
        <v>0</v>
      </c>
      <c r="N37" s="20"/>
      <c r="O37" s="20">
        <f t="shared" si="1"/>
        <v>0</v>
      </c>
      <c r="Q37" s="20"/>
      <c r="R37" s="20"/>
      <c r="S37" s="20"/>
      <c r="T37" s="20"/>
      <c r="U37" s="20"/>
      <c r="V37" s="20"/>
      <c r="W37" s="20"/>
    </row>
    <row r="38" spans="1:23" ht="13.5" customHeight="1">
      <c r="A38" s="226"/>
      <c r="B38" s="225" t="s">
        <v>13</v>
      </c>
      <c r="C38" s="224">
        <v>92091</v>
      </c>
      <c r="D38" s="224">
        <v>94094</v>
      </c>
      <c r="E38" s="224">
        <v>542</v>
      </c>
      <c r="F38" s="223">
        <v>0.5885482837627999</v>
      </c>
      <c r="G38" s="224">
        <v>872</v>
      </c>
      <c r="H38" s="223">
        <v>0.9267328416264587</v>
      </c>
      <c r="I38" s="224">
        <v>1632</v>
      </c>
      <c r="J38" s="223">
        <v>1.7721601459426002</v>
      </c>
      <c r="K38" s="224">
        <v>2261</v>
      </c>
      <c r="L38" s="223">
        <v>2.4029162327034665</v>
      </c>
      <c r="M38" s="222">
        <f t="shared" si="0"/>
        <v>0.5885482837627999</v>
      </c>
      <c r="N38" s="20"/>
      <c r="O38" s="20">
        <f t="shared" si="1"/>
        <v>1.7721601459426002</v>
      </c>
      <c r="P38" s="20"/>
      <c r="Q38" s="20"/>
      <c r="R38" s="20"/>
      <c r="S38" s="20"/>
      <c r="T38" s="20"/>
      <c r="U38" s="20"/>
      <c r="V38" s="20"/>
      <c r="W38" s="20"/>
    </row>
    <row r="39" spans="13:23" ht="12.75" customHeight="1"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3:23" ht="12.75" customHeight="1">
      <c r="C40" s="45"/>
      <c r="E40" s="45"/>
      <c r="I40" s="45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2:23" ht="12.75" customHeight="1">
      <c r="B41" s="1" t="s">
        <v>240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3:23" ht="12.75" customHeight="1"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3:23" ht="12.75" customHeight="1"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3:23" ht="12.75" customHeight="1"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18">
    <mergeCell ref="H8:H9"/>
    <mergeCell ref="I8:I9"/>
    <mergeCell ref="J8:J9"/>
    <mergeCell ref="A2:L2"/>
    <mergeCell ref="A3:L3"/>
    <mergeCell ref="A5:A9"/>
    <mergeCell ref="B5:B9"/>
    <mergeCell ref="C5:D5"/>
    <mergeCell ref="E5:L5"/>
    <mergeCell ref="C6:C9"/>
    <mergeCell ref="D6:D9"/>
    <mergeCell ref="E6:H7"/>
    <mergeCell ref="I6:L7"/>
    <mergeCell ref="K8:K9"/>
    <mergeCell ref="L8:L9"/>
    <mergeCell ref="E8:E9"/>
    <mergeCell ref="F8:F9"/>
    <mergeCell ref="G8:G9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K37" sqref="K37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6.125" style="1" customWidth="1"/>
    <col min="4" max="4" width="3.375" style="1" customWidth="1"/>
    <col min="5" max="5" width="13.125" style="1" customWidth="1"/>
    <col min="6" max="6" width="16.875" style="1" customWidth="1"/>
    <col min="7" max="7" width="9.25390625" style="1" customWidth="1"/>
    <col min="8" max="8" width="9.75390625" style="1" customWidth="1"/>
    <col min="9" max="9" width="11.125" style="1" customWidth="1"/>
    <col min="10" max="16384" width="9.125" style="1" customWidth="1"/>
  </cols>
  <sheetData>
    <row r="1" ht="11.25" customHeight="1">
      <c r="I1" s="1" t="s">
        <v>0</v>
      </c>
    </row>
    <row r="2" spans="1:9" ht="15.75">
      <c r="A2" s="453" t="s">
        <v>1</v>
      </c>
      <c r="B2" s="453"/>
      <c r="C2" s="453"/>
      <c r="D2" s="453"/>
      <c r="E2" s="453"/>
      <c r="F2" s="453"/>
      <c r="G2" s="453"/>
      <c r="H2" s="453"/>
      <c r="I2" s="453"/>
    </row>
    <row r="3" spans="1:9" ht="2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4.5" customHeight="1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454" t="s">
        <v>2</v>
      </c>
      <c r="B5" s="452" t="s">
        <v>3</v>
      </c>
      <c r="C5" s="452"/>
      <c r="D5" s="452"/>
      <c r="E5" s="452"/>
      <c r="F5" s="452"/>
      <c r="G5" s="455" t="s">
        <v>4</v>
      </c>
      <c r="H5" s="455" t="s">
        <v>5</v>
      </c>
      <c r="I5" s="10" t="s">
        <v>6</v>
      </c>
    </row>
    <row r="6" spans="1:9" ht="15" customHeight="1">
      <c r="A6" s="454"/>
      <c r="B6" s="452"/>
      <c r="C6" s="452"/>
      <c r="D6" s="452"/>
      <c r="E6" s="452"/>
      <c r="F6" s="452"/>
      <c r="G6" s="455"/>
      <c r="H6" s="455"/>
      <c r="I6" s="11" t="s">
        <v>7</v>
      </c>
    </row>
    <row r="7" spans="1:9" ht="14.25" customHeight="1">
      <c r="A7" s="9" t="s">
        <v>8</v>
      </c>
      <c r="B7" s="452" t="s">
        <v>9</v>
      </c>
      <c r="C7" s="452"/>
      <c r="D7" s="452"/>
      <c r="E7" s="452"/>
      <c r="F7" s="452"/>
      <c r="G7" s="9">
        <v>1</v>
      </c>
      <c r="H7" s="9">
        <v>2</v>
      </c>
      <c r="I7" s="9">
        <v>3</v>
      </c>
    </row>
    <row r="8" spans="1:9" ht="30" customHeight="1">
      <c r="A8" s="458">
        <v>1</v>
      </c>
      <c r="B8" s="459" t="s">
        <v>10</v>
      </c>
      <c r="C8" s="459"/>
      <c r="D8" s="459"/>
      <c r="E8" s="459"/>
      <c r="F8" s="459"/>
      <c r="G8" s="4">
        <v>2962142</v>
      </c>
      <c r="H8" s="4">
        <v>4332214</v>
      </c>
      <c r="I8" s="13">
        <v>48.28285165464809</v>
      </c>
    </row>
    <row r="9" spans="1:9" ht="15" customHeight="1">
      <c r="A9" s="458"/>
      <c r="B9" s="460" t="s">
        <v>11</v>
      </c>
      <c r="C9" s="461" t="s">
        <v>12</v>
      </c>
      <c r="D9" s="456" t="s">
        <v>13</v>
      </c>
      <c r="E9" s="456"/>
      <c r="F9" s="456"/>
      <c r="G9" s="4">
        <v>356577</v>
      </c>
      <c r="H9" s="4">
        <v>366424</v>
      </c>
      <c r="I9" s="13">
        <v>2.7615353766507655</v>
      </c>
    </row>
    <row r="10" spans="1:9" ht="15" customHeight="1">
      <c r="A10" s="458"/>
      <c r="B10" s="460"/>
      <c r="C10" s="461"/>
      <c r="D10" s="462" t="s">
        <v>14</v>
      </c>
      <c r="E10" s="456" t="s">
        <v>15</v>
      </c>
      <c r="F10" s="456"/>
      <c r="G10" s="4">
        <v>98176</v>
      </c>
      <c r="H10" s="4">
        <v>101389</v>
      </c>
      <c r="I10" s="13">
        <v>3.2726939374185138</v>
      </c>
    </row>
    <row r="11" spans="1:9" ht="15.75" customHeight="1">
      <c r="A11" s="458"/>
      <c r="B11" s="460"/>
      <c r="C11" s="461"/>
      <c r="D11" s="462"/>
      <c r="E11" s="456" t="s">
        <v>16</v>
      </c>
      <c r="F11" s="3" t="s">
        <v>17</v>
      </c>
      <c r="G11" s="4">
        <v>345308</v>
      </c>
      <c r="H11" s="4">
        <v>353674</v>
      </c>
      <c r="I11" s="13">
        <v>2.422764604353215</v>
      </c>
    </row>
    <row r="12" spans="1:9" ht="19.5" customHeight="1">
      <c r="A12" s="458"/>
      <c r="B12" s="460"/>
      <c r="C12" s="461"/>
      <c r="D12" s="462"/>
      <c r="E12" s="456"/>
      <c r="F12" s="5" t="s">
        <v>15</v>
      </c>
      <c r="G12" s="4">
        <v>97655</v>
      </c>
      <c r="H12" s="4">
        <v>101347</v>
      </c>
      <c r="I12" s="13">
        <v>3.7806563924018226</v>
      </c>
    </row>
    <row r="13" spans="1:9" ht="15" customHeight="1">
      <c r="A13" s="458"/>
      <c r="B13" s="460"/>
      <c r="C13" s="461"/>
      <c r="D13" s="462"/>
      <c r="E13" s="457" t="s">
        <v>18</v>
      </c>
      <c r="F13" s="3" t="s">
        <v>17</v>
      </c>
      <c r="G13" s="4">
        <v>11269</v>
      </c>
      <c r="H13" s="4">
        <v>12750</v>
      </c>
      <c r="I13" s="13">
        <v>13.142248646729968</v>
      </c>
    </row>
    <row r="14" spans="1:9" ht="15" customHeight="1">
      <c r="A14" s="458"/>
      <c r="B14" s="460"/>
      <c r="C14" s="461"/>
      <c r="D14" s="462"/>
      <c r="E14" s="457"/>
      <c r="F14" s="5" t="s">
        <v>15</v>
      </c>
      <c r="G14" s="4">
        <v>521</v>
      </c>
      <c r="H14" s="4">
        <v>42</v>
      </c>
      <c r="I14" s="13">
        <v>-91.93857965451056</v>
      </c>
    </row>
    <row r="15" spans="1:9" ht="15" customHeight="1">
      <c r="A15" s="458"/>
      <c r="B15" s="460"/>
      <c r="C15" s="461" t="s">
        <v>19</v>
      </c>
      <c r="D15" s="456" t="s">
        <v>13</v>
      </c>
      <c r="E15" s="456"/>
      <c r="F15" s="456"/>
      <c r="G15" s="4">
        <v>526855</v>
      </c>
      <c r="H15" s="4">
        <v>2226460</v>
      </c>
      <c r="I15" s="13">
        <v>322.59445198394246</v>
      </c>
    </row>
    <row r="16" spans="1:9" ht="15.75" customHeight="1">
      <c r="A16" s="458"/>
      <c r="B16" s="460"/>
      <c r="C16" s="461"/>
      <c r="D16" s="462" t="s">
        <v>14</v>
      </c>
      <c r="E16" s="457" t="s">
        <v>15</v>
      </c>
      <c r="F16" s="457"/>
      <c r="G16" s="4">
        <v>472964</v>
      </c>
      <c r="H16" s="4">
        <v>2087237</v>
      </c>
      <c r="I16" s="13">
        <v>341.30990942228163</v>
      </c>
    </row>
    <row r="17" spans="1:9" ht="16.5" customHeight="1">
      <c r="A17" s="458"/>
      <c r="B17" s="460"/>
      <c r="C17" s="461"/>
      <c r="D17" s="462"/>
      <c r="E17" s="457" t="s">
        <v>16</v>
      </c>
      <c r="F17" s="3" t="s">
        <v>17</v>
      </c>
      <c r="G17" s="4">
        <v>396044</v>
      </c>
      <c r="H17" s="4">
        <v>2093363</v>
      </c>
      <c r="I17" s="13">
        <v>428.56829039197663</v>
      </c>
    </row>
    <row r="18" spans="1:9" ht="18" customHeight="1">
      <c r="A18" s="458"/>
      <c r="B18" s="460"/>
      <c r="C18" s="461"/>
      <c r="D18" s="462"/>
      <c r="E18" s="457"/>
      <c r="F18" s="5" t="s">
        <v>15</v>
      </c>
      <c r="G18" s="4">
        <v>354494</v>
      </c>
      <c r="H18" s="4">
        <v>1974840</v>
      </c>
      <c r="I18" s="13">
        <v>457.0870028829825</v>
      </c>
    </row>
    <row r="19" spans="1:9" ht="16.5" customHeight="1">
      <c r="A19" s="458"/>
      <c r="B19" s="460"/>
      <c r="C19" s="461"/>
      <c r="D19" s="462"/>
      <c r="E19" s="457" t="s">
        <v>20</v>
      </c>
      <c r="F19" s="3" t="s">
        <v>17</v>
      </c>
      <c r="G19" s="4">
        <v>130811</v>
      </c>
      <c r="H19" s="4">
        <v>133064</v>
      </c>
      <c r="I19" s="13">
        <v>1.7223322197674507</v>
      </c>
    </row>
    <row r="20" spans="1:9" ht="17.25" customHeight="1">
      <c r="A20" s="458"/>
      <c r="B20" s="460"/>
      <c r="C20" s="461"/>
      <c r="D20" s="462"/>
      <c r="E20" s="457"/>
      <c r="F20" s="5" t="s">
        <v>15</v>
      </c>
      <c r="G20" s="4">
        <v>118470</v>
      </c>
      <c r="H20" s="4">
        <v>112391</v>
      </c>
      <c r="I20" s="13">
        <v>-5.131256858276357</v>
      </c>
    </row>
    <row r="21" spans="1:9" ht="15.75" customHeight="1">
      <c r="A21" s="458"/>
      <c r="B21" s="460"/>
      <c r="C21" s="461"/>
      <c r="D21" s="462"/>
      <c r="E21" s="457" t="s">
        <v>21</v>
      </c>
      <c r="F21" s="3" t="s">
        <v>17</v>
      </c>
      <c r="G21" s="4"/>
      <c r="H21" s="4">
        <v>33</v>
      </c>
      <c r="I21" s="13">
        <v>0</v>
      </c>
    </row>
    <row r="22" spans="1:9" ht="16.5" customHeight="1">
      <c r="A22" s="458"/>
      <c r="B22" s="460"/>
      <c r="C22" s="461"/>
      <c r="D22" s="462"/>
      <c r="E22" s="457"/>
      <c r="F22" s="5" t="s">
        <v>15</v>
      </c>
      <c r="G22" s="4"/>
      <c r="H22" s="4">
        <v>6</v>
      </c>
      <c r="I22" s="13">
        <v>0</v>
      </c>
    </row>
    <row r="23" spans="1:9" ht="16.5" customHeight="1">
      <c r="A23" s="458"/>
      <c r="B23" s="460"/>
      <c r="C23" s="461" t="s">
        <v>22</v>
      </c>
      <c r="D23" s="457" t="s">
        <v>16</v>
      </c>
      <c r="E23" s="457"/>
      <c r="F23" s="3" t="s">
        <v>17</v>
      </c>
      <c r="G23" s="4">
        <v>1147823</v>
      </c>
      <c r="H23" s="4">
        <v>898735</v>
      </c>
      <c r="I23" s="13">
        <v>-21.70090684713584</v>
      </c>
    </row>
    <row r="24" spans="1:9" ht="18.75" customHeight="1">
      <c r="A24" s="458"/>
      <c r="B24" s="460"/>
      <c r="C24" s="461"/>
      <c r="D24" s="457"/>
      <c r="E24" s="457"/>
      <c r="F24" s="5" t="s">
        <v>15</v>
      </c>
      <c r="G24" s="4">
        <v>990513</v>
      </c>
      <c r="H24" s="4">
        <v>681768</v>
      </c>
      <c r="I24" s="13">
        <v>-31.170211799340343</v>
      </c>
    </row>
    <row r="25" spans="1:9" ht="18.75" customHeight="1" hidden="1">
      <c r="A25" s="458"/>
      <c r="B25" s="460"/>
      <c r="C25" s="6"/>
      <c r="D25" s="7"/>
      <c r="E25" s="457" t="s">
        <v>18</v>
      </c>
      <c r="F25" s="3" t="s">
        <v>17</v>
      </c>
      <c r="G25" s="4"/>
      <c r="H25" s="4"/>
      <c r="I25" s="13" t="e">
        <v>#DIV/0!</v>
      </c>
    </row>
    <row r="26" spans="1:9" ht="24" customHeight="1" hidden="1">
      <c r="A26" s="458"/>
      <c r="B26" s="460"/>
      <c r="C26" s="6"/>
      <c r="D26" s="7"/>
      <c r="E26" s="457"/>
      <c r="F26" s="5" t="s">
        <v>15</v>
      </c>
      <c r="G26" s="4"/>
      <c r="H26" s="4"/>
      <c r="I26" s="13" t="e">
        <v>#DIV/0!</v>
      </c>
    </row>
    <row r="27" spans="1:9" ht="16.5" customHeight="1">
      <c r="A27" s="458"/>
      <c r="B27" s="460"/>
      <c r="C27" s="461" t="s">
        <v>23</v>
      </c>
      <c r="D27" s="457" t="s">
        <v>16</v>
      </c>
      <c r="E27" s="457"/>
      <c r="F27" s="3" t="s">
        <v>17</v>
      </c>
      <c r="G27" s="4">
        <v>805685</v>
      </c>
      <c r="H27" s="4">
        <v>717826</v>
      </c>
      <c r="I27" s="13">
        <v>-10.904882181001259</v>
      </c>
    </row>
    <row r="28" spans="1:9" ht="26.25" customHeight="1">
      <c r="A28" s="458"/>
      <c r="B28" s="460"/>
      <c r="C28" s="461"/>
      <c r="D28" s="457"/>
      <c r="E28" s="457"/>
      <c r="F28" s="5" t="s">
        <v>15</v>
      </c>
      <c r="G28" s="4">
        <v>801707</v>
      </c>
      <c r="H28" s="4">
        <v>712003</v>
      </c>
      <c r="I28" s="13">
        <v>-11.189125204095761</v>
      </c>
    </row>
    <row r="29" spans="1:9" ht="13.5" customHeight="1">
      <c r="A29" s="458"/>
      <c r="B29" s="460"/>
      <c r="C29" s="461" t="s">
        <v>24</v>
      </c>
      <c r="D29" s="457" t="s">
        <v>25</v>
      </c>
      <c r="E29" s="457"/>
      <c r="F29" s="5" t="s">
        <v>17</v>
      </c>
      <c r="G29" s="4">
        <v>125051</v>
      </c>
      <c r="H29" s="4">
        <v>122759</v>
      </c>
      <c r="I29" s="13">
        <v>-1.832852196303908</v>
      </c>
    </row>
    <row r="30" spans="1:9" ht="17.25" customHeight="1">
      <c r="A30" s="458"/>
      <c r="B30" s="460"/>
      <c r="C30" s="461"/>
      <c r="D30" s="457"/>
      <c r="E30" s="457"/>
      <c r="F30" s="7" t="s">
        <v>15</v>
      </c>
      <c r="G30" s="4">
        <v>65706</v>
      </c>
      <c r="H30" s="4">
        <v>57889</v>
      </c>
      <c r="I30" s="13">
        <v>-11.896934830913462</v>
      </c>
    </row>
    <row r="31" spans="1:9" ht="18" customHeight="1">
      <c r="A31" s="458"/>
      <c r="B31" s="460"/>
      <c r="C31" s="8" t="s">
        <v>26</v>
      </c>
      <c r="D31" s="457" t="s">
        <v>16</v>
      </c>
      <c r="E31" s="457"/>
      <c r="F31" s="457"/>
      <c r="G31" s="4">
        <v>151</v>
      </c>
      <c r="H31" s="4">
        <v>10</v>
      </c>
      <c r="I31" s="13">
        <v>-93.37748344370861</v>
      </c>
    </row>
    <row r="32" spans="1:9" ht="17.25" customHeight="1">
      <c r="A32" s="458">
        <v>2</v>
      </c>
      <c r="B32" s="459" t="s">
        <v>27</v>
      </c>
      <c r="C32" s="459"/>
      <c r="D32" s="459"/>
      <c r="E32" s="459"/>
      <c r="F32" s="459"/>
      <c r="G32" s="4">
        <v>478292</v>
      </c>
      <c r="H32" s="4">
        <v>603433</v>
      </c>
      <c r="I32" s="13">
        <v>9.040920609167621</v>
      </c>
    </row>
    <row r="33" spans="1:9" ht="16.5" customHeight="1">
      <c r="A33" s="458"/>
      <c r="B33" s="460" t="s">
        <v>11</v>
      </c>
      <c r="C33" s="461" t="s">
        <v>28</v>
      </c>
      <c r="D33" s="461"/>
      <c r="E33" s="461"/>
      <c r="F33" s="3" t="s">
        <v>17</v>
      </c>
      <c r="G33" s="4">
        <v>26534</v>
      </c>
      <c r="H33" s="4">
        <v>28972</v>
      </c>
      <c r="I33" s="13">
        <v>9.188211351473582</v>
      </c>
    </row>
    <row r="34" spans="1:9" ht="16.5" customHeight="1">
      <c r="A34" s="458"/>
      <c r="B34" s="460"/>
      <c r="C34" s="461"/>
      <c r="D34" s="461"/>
      <c r="E34" s="461"/>
      <c r="F34" s="5" t="s">
        <v>15</v>
      </c>
      <c r="G34" s="4">
        <v>17205</v>
      </c>
      <c r="H34" s="4">
        <v>18910</v>
      </c>
      <c r="I34" s="13">
        <v>9.90990990990991</v>
      </c>
    </row>
    <row r="35" spans="1:9" ht="17.25" customHeight="1">
      <c r="A35" s="458"/>
      <c r="B35" s="460"/>
      <c r="C35" s="461" t="s">
        <v>29</v>
      </c>
      <c r="D35" s="461"/>
      <c r="E35" s="461"/>
      <c r="F35" s="7" t="s">
        <v>18</v>
      </c>
      <c r="G35" s="4">
        <v>0</v>
      </c>
      <c r="H35" s="4">
        <v>106527</v>
      </c>
      <c r="I35" s="13">
        <v>-100</v>
      </c>
    </row>
    <row r="36" spans="1:9" ht="27.75" customHeight="1">
      <c r="A36" s="458"/>
      <c r="B36" s="460"/>
      <c r="C36" s="461"/>
      <c r="D36" s="461"/>
      <c r="E36" s="461"/>
      <c r="F36" s="7" t="s">
        <v>30</v>
      </c>
      <c r="G36" s="4">
        <v>187659</v>
      </c>
      <c r="H36" s="4">
        <v>365658</v>
      </c>
      <c r="I36" s="13">
        <v>94.85236519431523</v>
      </c>
    </row>
    <row r="37" spans="1:9" ht="16.5" customHeight="1">
      <c r="A37" s="458"/>
      <c r="B37" s="460"/>
      <c r="C37" s="463" t="s">
        <v>31</v>
      </c>
      <c r="D37" s="463"/>
      <c r="E37" s="463"/>
      <c r="F37" s="463"/>
      <c r="G37" s="4">
        <v>232580</v>
      </c>
      <c r="H37" s="4">
        <v>70195</v>
      </c>
      <c r="I37" s="13">
        <v>-69.81898701522057</v>
      </c>
    </row>
    <row r="38" spans="1:9" ht="16.5" customHeight="1">
      <c r="A38" s="458"/>
      <c r="B38" s="460"/>
      <c r="C38" s="463" t="s">
        <v>32</v>
      </c>
      <c r="D38" s="463"/>
      <c r="E38" s="463"/>
      <c r="F38" s="463"/>
      <c r="G38" s="4">
        <v>21398</v>
      </c>
      <c r="H38" s="4">
        <v>22782</v>
      </c>
      <c r="I38" s="13">
        <v>4.76</v>
      </c>
    </row>
    <row r="39" spans="1:9" ht="17.25" customHeight="1">
      <c r="A39" s="458"/>
      <c r="B39" s="460"/>
      <c r="C39" s="463" t="s">
        <v>33</v>
      </c>
      <c r="D39" s="463"/>
      <c r="E39" s="463"/>
      <c r="F39" s="463"/>
      <c r="G39" s="4">
        <v>10121</v>
      </c>
      <c r="H39" s="4">
        <v>9299</v>
      </c>
      <c r="I39" s="13">
        <v>-8.121727102065014</v>
      </c>
    </row>
    <row r="40" spans="1:9" ht="48" customHeight="1">
      <c r="A40" s="12">
        <v>3</v>
      </c>
      <c r="B40" s="458" t="s">
        <v>34</v>
      </c>
      <c r="C40" s="458"/>
      <c r="D40" s="458"/>
      <c r="E40" s="458"/>
      <c r="F40" s="458"/>
      <c r="G40" s="4">
        <v>78</v>
      </c>
      <c r="H40" s="4">
        <v>56</v>
      </c>
      <c r="I40" s="13">
        <v>-28.205128205128204</v>
      </c>
    </row>
    <row r="41" spans="1:9" ht="50.25" customHeight="1">
      <c r="A41" s="458">
        <v>4</v>
      </c>
      <c r="B41" s="464" t="s">
        <v>35</v>
      </c>
      <c r="C41" s="464"/>
      <c r="D41" s="464"/>
      <c r="E41" s="464"/>
      <c r="F41" s="464"/>
      <c r="G41" s="4">
        <v>3642</v>
      </c>
      <c r="H41" s="4">
        <v>5523</v>
      </c>
      <c r="I41" s="13">
        <v>51.65</v>
      </c>
    </row>
    <row r="42" spans="1:9" ht="15.75" customHeight="1">
      <c r="A42" s="458"/>
      <c r="B42" s="465" t="s">
        <v>11</v>
      </c>
      <c r="C42" s="466" t="s">
        <v>36</v>
      </c>
      <c r="D42" s="466" t="s">
        <v>13</v>
      </c>
      <c r="E42" s="466"/>
      <c r="F42" s="466"/>
      <c r="G42" s="4">
        <v>977</v>
      </c>
      <c r="H42" s="4">
        <v>2289</v>
      </c>
      <c r="I42" s="13">
        <v>134.29</v>
      </c>
    </row>
    <row r="43" spans="1:9" ht="24.75" customHeight="1">
      <c r="A43" s="458"/>
      <c r="B43" s="465"/>
      <c r="C43" s="466"/>
      <c r="D43" s="467" t="s">
        <v>14</v>
      </c>
      <c r="E43" s="466" t="s">
        <v>37</v>
      </c>
      <c r="F43" s="466"/>
      <c r="G43" s="4">
        <v>884</v>
      </c>
      <c r="H43" s="4">
        <v>2109</v>
      </c>
      <c r="I43" s="13">
        <v>138.57466063348417</v>
      </c>
    </row>
    <row r="44" spans="1:9" ht="22.5" customHeight="1">
      <c r="A44" s="458"/>
      <c r="B44" s="465"/>
      <c r="C44" s="466"/>
      <c r="D44" s="467"/>
      <c r="E44" s="468" t="s">
        <v>38</v>
      </c>
      <c r="F44" s="468"/>
      <c r="G44" s="4">
        <v>93</v>
      </c>
      <c r="H44" s="4">
        <v>180</v>
      </c>
      <c r="I44" s="13">
        <v>93.55</v>
      </c>
    </row>
    <row r="45" spans="1:9" ht="12.75" customHeight="1">
      <c r="A45" s="458"/>
      <c r="B45" s="465"/>
      <c r="C45" s="466" t="s">
        <v>39</v>
      </c>
      <c r="D45" s="466" t="s">
        <v>13</v>
      </c>
      <c r="E45" s="466"/>
      <c r="F45" s="466"/>
      <c r="G45" s="4">
        <v>2665</v>
      </c>
      <c r="H45" s="4">
        <v>3234</v>
      </c>
      <c r="I45" s="13">
        <v>21.350844277673545</v>
      </c>
    </row>
    <row r="46" spans="1:9" ht="16.5" customHeight="1">
      <c r="A46" s="458"/>
      <c r="B46" s="465"/>
      <c r="C46" s="466"/>
      <c r="D46" s="469" t="s">
        <v>14</v>
      </c>
      <c r="E46" s="466" t="s">
        <v>16</v>
      </c>
      <c r="F46" s="466"/>
      <c r="G46" s="4">
        <v>2368</v>
      </c>
      <c r="H46" s="4">
        <v>2860</v>
      </c>
      <c r="I46" s="13">
        <v>20.777027027027028</v>
      </c>
    </row>
    <row r="47" spans="1:9" ht="13.5" customHeight="1">
      <c r="A47" s="458"/>
      <c r="B47" s="465"/>
      <c r="C47" s="466"/>
      <c r="D47" s="469"/>
      <c r="E47" s="470" t="s">
        <v>18</v>
      </c>
      <c r="F47" s="470"/>
      <c r="G47" s="4">
        <v>297</v>
      </c>
      <c r="H47" s="4">
        <v>374</v>
      </c>
      <c r="I47" s="13">
        <v>25.925925925925927</v>
      </c>
    </row>
  </sheetData>
  <sheetProtection/>
  <mergeCells count="52">
    <mergeCell ref="B40:F40"/>
    <mergeCell ref="A41:A47"/>
    <mergeCell ref="B41:F41"/>
    <mergeCell ref="B42:B47"/>
    <mergeCell ref="C42:C44"/>
    <mergeCell ref="D42:F42"/>
    <mergeCell ref="D43:D44"/>
    <mergeCell ref="E43:F43"/>
    <mergeCell ref="E44:F44"/>
    <mergeCell ref="C45:C47"/>
    <mergeCell ref="D45:F45"/>
    <mergeCell ref="D46:D47"/>
    <mergeCell ref="E46:F46"/>
    <mergeCell ref="E47:F47"/>
    <mergeCell ref="C29:C30"/>
    <mergeCell ref="D29:E30"/>
    <mergeCell ref="A32:A39"/>
    <mergeCell ref="B32:F32"/>
    <mergeCell ref="B33:B39"/>
    <mergeCell ref="C33:E34"/>
    <mergeCell ref="C35:E36"/>
    <mergeCell ref="C37:F37"/>
    <mergeCell ref="C38:F38"/>
    <mergeCell ref="C39:F39"/>
    <mergeCell ref="E21:E22"/>
    <mergeCell ref="C23:C24"/>
    <mergeCell ref="D23:E24"/>
    <mergeCell ref="E25:E26"/>
    <mergeCell ref="C27:C28"/>
    <mergeCell ref="D27:E28"/>
    <mergeCell ref="D15:F15"/>
    <mergeCell ref="E16:F16"/>
    <mergeCell ref="E17:E18"/>
    <mergeCell ref="E19:E20"/>
    <mergeCell ref="A8:A31"/>
    <mergeCell ref="B8:F8"/>
    <mergeCell ref="B9:B31"/>
    <mergeCell ref="C9:C14"/>
    <mergeCell ref="D9:F9"/>
    <mergeCell ref="D10:D14"/>
    <mergeCell ref="E10:F10"/>
    <mergeCell ref="E11:E12"/>
    <mergeCell ref="E13:E14"/>
    <mergeCell ref="C15:C22"/>
    <mergeCell ref="D31:F31"/>
    <mergeCell ref="D16:D22"/>
    <mergeCell ref="B7:F7"/>
    <mergeCell ref="A2:I2"/>
    <mergeCell ref="A5:A6"/>
    <mergeCell ref="B5:F6"/>
    <mergeCell ref="G5:G6"/>
    <mergeCell ref="H5:H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G38" sqref="G38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ht="12.75">
      <c r="K1" s="1" t="s">
        <v>256</v>
      </c>
    </row>
    <row r="2" spans="1:12" ht="15.75">
      <c r="A2" s="528" t="s">
        <v>255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3" spans="1:12" ht="16.5" customHeigh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29.25" customHeight="1">
      <c r="A4" s="476" t="s">
        <v>2</v>
      </c>
      <c r="B4" s="573" t="s">
        <v>78</v>
      </c>
      <c r="C4" s="573" t="s">
        <v>254</v>
      </c>
      <c r="D4" s="573"/>
      <c r="E4" s="573" t="s">
        <v>93</v>
      </c>
      <c r="F4" s="573"/>
      <c r="G4" s="573"/>
      <c r="H4" s="573"/>
      <c r="I4" s="509" t="s">
        <v>253</v>
      </c>
      <c r="J4" s="509"/>
      <c r="K4" s="509"/>
      <c r="L4" s="509"/>
    </row>
    <row r="5" spans="1:12" ht="20.25" customHeight="1">
      <c r="A5" s="476"/>
      <c r="B5" s="573"/>
      <c r="C5" s="573"/>
      <c r="D5" s="573"/>
      <c r="E5" s="573"/>
      <c r="F5" s="573"/>
      <c r="G5" s="573"/>
      <c r="H5" s="573"/>
      <c r="I5" s="509"/>
      <c r="J5" s="509"/>
      <c r="K5" s="509"/>
      <c r="L5" s="509"/>
    </row>
    <row r="6" spans="1:12" ht="15" customHeight="1">
      <c r="A6" s="469"/>
      <c r="B6" s="470"/>
      <c r="C6" s="513" t="s">
        <v>4</v>
      </c>
      <c r="D6" s="513" t="s">
        <v>5</v>
      </c>
      <c r="E6" s="513" t="s">
        <v>4</v>
      </c>
      <c r="F6" s="513" t="s">
        <v>5</v>
      </c>
      <c r="G6" s="497" t="s">
        <v>252</v>
      </c>
      <c r="H6" s="497"/>
      <c r="I6" s="513" t="s">
        <v>4</v>
      </c>
      <c r="J6" s="513" t="s">
        <v>5</v>
      </c>
      <c r="K6" s="497" t="s">
        <v>251</v>
      </c>
      <c r="L6" s="497"/>
    </row>
    <row r="7" spans="1:12" ht="38.25">
      <c r="A7" s="469"/>
      <c r="B7" s="470"/>
      <c r="C7" s="513"/>
      <c r="D7" s="513"/>
      <c r="E7" s="513"/>
      <c r="F7" s="513"/>
      <c r="G7" s="245" t="s">
        <v>4</v>
      </c>
      <c r="H7" s="245" t="s">
        <v>5</v>
      </c>
      <c r="I7" s="513"/>
      <c r="J7" s="513"/>
      <c r="K7" s="245" t="s">
        <v>4</v>
      </c>
      <c r="L7" s="245" t="s">
        <v>5</v>
      </c>
    </row>
    <row r="8" spans="1:12" ht="12" customHeight="1">
      <c r="A8" s="244" t="s">
        <v>8</v>
      </c>
      <c r="B8" s="244" t="s">
        <v>9</v>
      </c>
      <c r="C8" s="244">
        <v>1</v>
      </c>
      <c r="D8" s="244">
        <v>2</v>
      </c>
      <c r="E8" s="244">
        <v>3</v>
      </c>
      <c r="F8" s="244">
        <v>4</v>
      </c>
      <c r="G8" s="243">
        <v>5</v>
      </c>
      <c r="H8" s="243">
        <v>6</v>
      </c>
      <c r="I8" s="244">
        <v>7</v>
      </c>
      <c r="J8" s="244">
        <v>8</v>
      </c>
      <c r="K8" s="243">
        <v>9</v>
      </c>
      <c r="L8" s="243">
        <v>10</v>
      </c>
    </row>
    <row r="9" spans="1:19" ht="12" customHeight="1">
      <c r="A9" s="228">
        <v>1</v>
      </c>
      <c r="B9" s="227" t="s">
        <v>66</v>
      </c>
      <c r="C9" s="242">
        <v>5680</v>
      </c>
      <c r="D9" s="242">
        <v>6243</v>
      </c>
      <c r="E9" s="242">
        <v>1169</v>
      </c>
      <c r="F9" s="242">
        <v>1396</v>
      </c>
      <c r="G9" s="184">
        <v>20.580985915492956</v>
      </c>
      <c r="H9" s="184">
        <v>22.361044369694056</v>
      </c>
      <c r="I9" s="242">
        <v>43</v>
      </c>
      <c r="J9" s="242">
        <v>79</v>
      </c>
      <c r="K9" s="184">
        <v>4.437564499484004</v>
      </c>
      <c r="L9" s="184">
        <v>7.1818181818181825</v>
      </c>
      <c r="M9" s="1" t="e">
        <v>#DIV/0!</v>
      </c>
      <c r="N9" s="1" t="e">
        <v>#DIV/0!</v>
      </c>
      <c r="O9" s="210">
        <f aca="true" t="shared" si="0" ref="O9:O36">SUM(E9*100/C9)</f>
        <v>20.580985915492956</v>
      </c>
      <c r="P9" s="239"/>
      <c r="Q9" s="240"/>
      <c r="R9" s="239">
        <v>-319</v>
      </c>
      <c r="S9" s="238"/>
    </row>
    <row r="10" spans="1:19" ht="12" customHeight="1">
      <c r="A10" s="228">
        <v>2</v>
      </c>
      <c r="B10" s="227" t="s">
        <v>65</v>
      </c>
      <c r="C10" s="242">
        <v>4662</v>
      </c>
      <c r="D10" s="242">
        <v>4939</v>
      </c>
      <c r="E10" s="242">
        <v>1459</v>
      </c>
      <c r="F10" s="242">
        <v>1633</v>
      </c>
      <c r="G10" s="184">
        <v>31.295581295581297</v>
      </c>
      <c r="H10" s="184">
        <v>33.06337315246001</v>
      </c>
      <c r="I10" s="242">
        <v>201</v>
      </c>
      <c r="J10" s="242">
        <v>292</v>
      </c>
      <c r="K10" s="184">
        <v>19.142857142857142</v>
      </c>
      <c r="L10" s="184">
        <v>20.9920920201294</v>
      </c>
      <c r="M10" s="1" t="e">
        <v>#DIV/0!</v>
      </c>
      <c r="N10" s="1" t="e">
        <v>#DIV/0!</v>
      </c>
      <c r="O10" s="210">
        <f t="shared" si="0"/>
        <v>31.295581295581297</v>
      </c>
      <c r="P10" s="239"/>
      <c r="Q10" s="240"/>
      <c r="R10" s="239">
        <v>-250</v>
      </c>
      <c r="S10" s="238"/>
    </row>
    <row r="11" spans="1:19" ht="12" customHeight="1">
      <c r="A11" s="228">
        <v>3</v>
      </c>
      <c r="B11" s="227" t="s">
        <v>64</v>
      </c>
      <c r="C11" s="242">
        <v>1926</v>
      </c>
      <c r="D11" s="242">
        <v>1982</v>
      </c>
      <c r="E11" s="242">
        <v>387</v>
      </c>
      <c r="F11" s="242">
        <v>430</v>
      </c>
      <c r="G11" s="184">
        <v>20.093457943925234</v>
      </c>
      <c r="H11" s="184">
        <v>21.695257315842582</v>
      </c>
      <c r="I11" s="242">
        <v>18</v>
      </c>
      <c r="J11" s="242">
        <v>20</v>
      </c>
      <c r="K11" s="184">
        <v>5.454545454545454</v>
      </c>
      <c r="L11" s="184">
        <v>5.3908355795148255</v>
      </c>
      <c r="M11" s="1" t="e">
        <v>#DIV/0!</v>
      </c>
      <c r="N11" s="1" t="e">
        <v>#DIV/0!</v>
      </c>
      <c r="O11" s="210">
        <f t="shared" si="0"/>
        <v>20.093457943925234</v>
      </c>
      <c r="P11" s="239"/>
      <c r="Q11" s="240"/>
      <c r="R11" s="239">
        <v>-42</v>
      </c>
      <c r="S11" s="238"/>
    </row>
    <row r="12" spans="1:19" ht="12" customHeight="1">
      <c r="A12" s="228">
        <v>4</v>
      </c>
      <c r="B12" s="227" t="s">
        <v>63</v>
      </c>
      <c r="C12" s="242">
        <v>12646</v>
      </c>
      <c r="D12" s="242">
        <v>13143</v>
      </c>
      <c r="E12" s="242">
        <v>5052</v>
      </c>
      <c r="F12" s="242">
        <v>4275</v>
      </c>
      <c r="G12" s="184">
        <v>39.94939111181401</v>
      </c>
      <c r="H12" s="184">
        <v>32.52682036064826</v>
      </c>
      <c r="I12" s="242">
        <v>1136</v>
      </c>
      <c r="J12" s="242">
        <v>714</v>
      </c>
      <c r="K12" s="184">
        <v>31.573096164535855</v>
      </c>
      <c r="L12" s="184">
        <v>18.88888888888889</v>
      </c>
      <c r="M12" s="1" t="e">
        <v>#DIV/0!</v>
      </c>
      <c r="N12" s="1" t="e">
        <v>#DIV/0!</v>
      </c>
      <c r="O12" s="210">
        <f t="shared" si="0"/>
        <v>39.94939111181401</v>
      </c>
      <c r="P12" s="239"/>
      <c r="Q12" s="240"/>
      <c r="R12" s="239">
        <v>-645</v>
      </c>
      <c r="S12" s="238"/>
    </row>
    <row r="13" spans="1:19" ht="12" customHeight="1">
      <c r="A13" s="228">
        <v>5</v>
      </c>
      <c r="B13" s="227" t="s">
        <v>62</v>
      </c>
      <c r="C13" s="242">
        <v>18670</v>
      </c>
      <c r="D13" s="242">
        <v>19307</v>
      </c>
      <c r="E13" s="242">
        <v>8196</v>
      </c>
      <c r="F13" s="242">
        <v>9133</v>
      </c>
      <c r="G13" s="184">
        <v>43.899303695768616</v>
      </c>
      <c r="H13" s="184">
        <v>47.30408660071477</v>
      </c>
      <c r="I13" s="242">
        <v>1268</v>
      </c>
      <c r="J13" s="242">
        <v>1737</v>
      </c>
      <c r="K13" s="184">
        <v>23.692077727952167</v>
      </c>
      <c r="L13" s="184">
        <v>24.924666379681444</v>
      </c>
      <c r="M13" s="1" t="e">
        <v>#DIV/0!</v>
      </c>
      <c r="N13" s="1" t="e">
        <v>#DIV/0!</v>
      </c>
      <c r="O13" s="210">
        <f t="shared" si="0"/>
        <v>43.899303695768616</v>
      </c>
      <c r="P13" s="239"/>
      <c r="Q13" s="240"/>
      <c r="R13" s="239">
        <v>-2153</v>
      </c>
      <c r="S13" s="238"/>
    </row>
    <row r="14" spans="1:19" ht="12" customHeight="1">
      <c r="A14" s="228">
        <v>6</v>
      </c>
      <c r="B14" s="227" t="s">
        <v>61</v>
      </c>
      <c r="C14" s="242">
        <v>3951</v>
      </c>
      <c r="D14" s="242">
        <v>4254</v>
      </c>
      <c r="E14" s="242">
        <v>1559</v>
      </c>
      <c r="F14" s="242">
        <v>1859</v>
      </c>
      <c r="G14" s="184">
        <v>39.45836497089344</v>
      </c>
      <c r="H14" s="184">
        <v>43.700047014574515</v>
      </c>
      <c r="I14" s="242">
        <v>365</v>
      </c>
      <c r="J14" s="242">
        <v>507</v>
      </c>
      <c r="K14" s="184">
        <v>29.942575881870386</v>
      </c>
      <c r="L14" s="184">
        <v>29.374275782155273</v>
      </c>
      <c r="M14" s="1" t="e">
        <v>#DIV/0!</v>
      </c>
      <c r="N14" s="1" t="e">
        <v>#DIV/0!</v>
      </c>
      <c r="O14" s="210">
        <f t="shared" si="0"/>
        <v>39.45836497089344</v>
      </c>
      <c r="P14" s="239"/>
      <c r="Q14" s="240"/>
      <c r="R14" s="239">
        <v>-142</v>
      </c>
      <c r="S14" s="238"/>
    </row>
    <row r="15" spans="1:19" ht="12" customHeight="1">
      <c r="A15" s="228">
        <v>7</v>
      </c>
      <c r="B15" s="227" t="s">
        <v>60</v>
      </c>
      <c r="C15" s="242">
        <v>2878</v>
      </c>
      <c r="D15" s="242">
        <v>3437</v>
      </c>
      <c r="E15" s="242">
        <v>1295</v>
      </c>
      <c r="F15" s="242">
        <v>1802</v>
      </c>
      <c r="G15" s="184">
        <v>44.99652536483669</v>
      </c>
      <c r="H15" s="184">
        <v>52.42944428280477</v>
      </c>
      <c r="I15" s="242">
        <v>243</v>
      </c>
      <c r="J15" s="242">
        <v>369</v>
      </c>
      <c r="K15" s="184">
        <v>29.634146341463413</v>
      </c>
      <c r="L15" s="184">
        <v>22.003577817531305</v>
      </c>
      <c r="M15" s="1" t="e">
        <v>#DIV/0!</v>
      </c>
      <c r="N15" s="1" t="e">
        <v>#DIV/0!</v>
      </c>
      <c r="O15" s="210">
        <f t="shared" si="0"/>
        <v>44.99652536483669</v>
      </c>
      <c r="P15" s="239"/>
      <c r="Q15" s="240"/>
      <c r="R15" s="239">
        <v>-161</v>
      </c>
      <c r="S15" s="238"/>
    </row>
    <row r="16" spans="1:19" ht="12" customHeight="1">
      <c r="A16" s="228">
        <v>8</v>
      </c>
      <c r="B16" s="227" t="s">
        <v>59</v>
      </c>
      <c r="C16" s="242">
        <v>7569</v>
      </c>
      <c r="D16" s="242">
        <v>7616</v>
      </c>
      <c r="E16" s="242">
        <v>2530</v>
      </c>
      <c r="F16" s="242">
        <v>2616</v>
      </c>
      <c r="G16" s="184">
        <v>33.425815827718324</v>
      </c>
      <c r="H16" s="184">
        <v>34.34873949579832</v>
      </c>
      <c r="I16" s="242">
        <v>338</v>
      </c>
      <c r="J16" s="242">
        <v>346</v>
      </c>
      <c r="K16" s="184">
        <v>18.084537185660782</v>
      </c>
      <c r="L16" s="184">
        <v>15.900735294117647</v>
      </c>
      <c r="M16" s="1" t="e">
        <v>#DIV/0!</v>
      </c>
      <c r="N16" s="1" t="e">
        <v>#DIV/0!</v>
      </c>
      <c r="O16" s="210">
        <f t="shared" si="0"/>
        <v>33.425815827718324</v>
      </c>
      <c r="P16" s="239"/>
      <c r="Q16" s="240"/>
      <c r="R16" s="239">
        <v>-480</v>
      </c>
      <c r="S16" s="238"/>
    </row>
    <row r="17" spans="1:19" ht="12" customHeight="1">
      <c r="A17" s="228">
        <v>9</v>
      </c>
      <c r="B17" s="227" t="s">
        <v>58</v>
      </c>
      <c r="C17" s="242">
        <v>2868</v>
      </c>
      <c r="D17" s="242">
        <v>2834</v>
      </c>
      <c r="E17" s="242">
        <v>1055</v>
      </c>
      <c r="F17" s="242">
        <v>1141</v>
      </c>
      <c r="G17" s="184">
        <v>36.785216178521615</v>
      </c>
      <c r="H17" s="184">
        <v>40.261115031757235</v>
      </c>
      <c r="I17" s="242">
        <v>263</v>
      </c>
      <c r="J17" s="242">
        <v>261</v>
      </c>
      <c r="K17" s="184">
        <v>31.91747572815534</v>
      </c>
      <c r="L17" s="184">
        <v>25.513196480938415</v>
      </c>
      <c r="M17" s="1" t="e">
        <v>#DIV/0!</v>
      </c>
      <c r="N17" s="1" t="e">
        <v>#DIV/0!</v>
      </c>
      <c r="O17" s="210">
        <f t="shared" si="0"/>
        <v>36.785216178521615</v>
      </c>
      <c r="P17" s="239"/>
      <c r="Q17" s="240"/>
      <c r="R17" s="239">
        <v>-137</v>
      </c>
      <c r="S17" s="238"/>
    </row>
    <row r="18" spans="1:19" ht="12" customHeight="1">
      <c r="A18" s="228">
        <v>10</v>
      </c>
      <c r="B18" s="227" t="s">
        <v>57</v>
      </c>
      <c r="C18" s="242">
        <v>4450</v>
      </c>
      <c r="D18" s="242">
        <v>4705</v>
      </c>
      <c r="E18" s="242">
        <v>1309</v>
      </c>
      <c r="F18" s="242">
        <v>1610</v>
      </c>
      <c r="G18" s="184">
        <v>29.415730337078653</v>
      </c>
      <c r="H18" s="184">
        <v>34.21891604675877</v>
      </c>
      <c r="I18" s="242">
        <v>166</v>
      </c>
      <c r="J18" s="242">
        <v>278</v>
      </c>
      <c r="K18" s="184">
        <v>16.733870967741936</v>
      </c>
      <c r="L18" s="184">
        <v>19.212163096060817</v>
      </c>
      <c r="M18" s="1" t="e">
        <v>#DIV/0!</v>
      </c>
      <c r="N18" s="1" t="e">
        <v>#DIV/0!</v>
      </c>
      <c r="O18" s="210">
        <f t="shared" si="0"/>
        <v>29.415730337078653</v>
      </c>
      <c r="P18" s="239"/>
      <c r="Q18" s="240"/>
      <c r="R18" s="239">
        <v>-163</v>
      </c>
      <c r="S18" s="238"/>
    </row>
    <row r="19" spans="1:19" ht="12" customHeight="1">
      <c r="A19" s="228">
        <v>11</v>
      </c>
      <c r="B19" s="227" t="s">
        <v>56</v>
      </c>
      <c r="C19" s="242">
        <v>3427</v>
      </c>
      <c r="D19" s="242">
        <v>3373</v>
      </c>
      <c r="E19" s="242">
        <v>1061</v>
      </c>
      <c r="F19" s="242">
        <v>968</v>
      </c>
      <c r="G19" s="184">
        <v>30.96002334403268</v>
      </c>
      <c r="H19" s="184">
        <v>28.698487992884676</v>
      </c>
      <c r="I19" s="242">
        <v>201</v>
      </c>
      <c r="J19" s="242">
        <v>167</v>
      </c>
      <c r="K19" s="184">
        <v>23.78698224852071</v>
      </c>
      <c r="L19" s="184">
        <v>18.331503841931944</v>
      </c>
      <c r="M19" s="1" t="e">
        <v>#DIV/0!</v>
      </c>
      <c r="N19" s="1" t="e">
        <v>#DIV/0!</v>
      </c>
      <c r="O19" s="210">
        <f t="shared" si="0"/>
        <v>30.96002334403268</v>
      </c>
      <c r="P19" s="239"/>
      <c r="Q19" s="240"/>
      <c r="R19" s="239">
        <v>-74</v>
      </c>
      <c r="S19" s="238"/>
    </row>
    <row r="20" spans="1:19" ht="12" customHeight="1">
      <c r="A20" s="228">
        <v>12</v>
      </c>
      <c r="B20" s="227" t="s">
        <v>55</v>
      </c>
      <c r="C20" s="242">
        <v>9902</v>
      </c>
      <c r="D20" s="242">
        <v>10130</v>
      </c>
      <c r="E20" s="242">
        <v>2683</v>
      </c>
      <c r="F20" s="242">
        <v>3402</v>
      </c>
      <c r="G20" s="184">
        <v>27.09553625530196</v>
      </c>
      <c r="H20" s="184">
        <v>33.583415597235934</v>
      </c>
      <c r="I20" s="242">
        <v>387</v>
      </c>
      <c r="J20" s="242">
        <v>501</v>
      </c>
      <c r="K20" s="184">
        <v>16.862745098039216</v>
      </c>
      <c r="L20" s="184">
        <v>16.34584013050571</v>
      </c>
      <c r="M20" s="1" t="e">
        <v>#DIV/0!</v>
      </c>
      <c r="N20" s="1" t="e">
        <v>#DIV/0!</v>
      </c>
      <c r="O20" s="210">
        <f t="shared" si="0"/>
        <v>27.09553625530196</v>
      </c>
      <c r="P20" s="239"/>
      <c r="Q20" s="240"/>
      <c r="R20" s="239">
        <v>-350</v>
      </c>
      <c r="S20" s="238"/>
    </row>
    <row r="21" spans="1:19" ht="12" customHeight="1">
      <c r="A21" s="228">
        <v>13</v>
      </c>
      <c r="B21" s="227" t="s">
        <v>54</v>
      </c>
      <c r="C21" s="242">
        <v>4983</v>
      </c>
      <c r="D21" s="242">
        <v>5196</v>
      </c>
      <c r="E21" s="242">
        <v>1832</v>
      </c>
      <c r="F21" s="242">
        <v>2049</v>
      </c>
      <c r="G21" s="184">
        <v>36.7650010034116</v>
      </c>
      <c r="H21" s="184">
        <v>39.43418013856813</v>
      </c>
      <c r="I21" s="242">
        <v>544</v>
      </c>
      <c r="J21" s="242">
        <v>519</v>
      </c>
      <c r="K21" s="184">
        <v>34.67176545570427</v>
      </c>
      <c r="L21" s="184">
        <v>28.929765886287623</v>
      </c>
      <c r="M21" s="1" t="e">
        <v>#DIV/0!</v>
      </c>
      <c r="N21" s="1" t="e">
        <v>#DIV/0!</v>
      </c>
      <c r="O21" s="210">
        <f t="shared" si="0"/>
        <v>36.7650010034116</v>
      </c>
      <c r="P21" s="239"/>
      <c r="Q21" s="240"/>
      <c r="R21" s="239">
        <v>-280</v>
      </c>
      <c r="S21" s="238"/>
    </row>
    <row r="22" spans="1:19" ht="12" customHeight="1">
      <c r="A22" s="228">
        <v>14</v>
      </c>
      <c r="B22" s="227" t="s">
        <v>53</v>
      </c>
      <c r="C22" s="242">
        <v>4435</v>
      </c>
      <c r="D22" s="242">
        <v>4499</v>
      </c>
      <c r="E22" s="242">
        <v>1494</v>
      </c>
      <c r="F22" s="242">
        <v>1556</v>
      </c>
      <c r="G22" s="184">
        <v>33.686583990980836</v>
      </c>
      <c r="H22" s="184">
        <v>34.58546343631918</v>
      </c>
      <c r="I22" s="242">
        <v>183</v>
      </c>
      <c r="J22" s="242">
        <v>221</v>
      </c>
      <c r="K22" s="184">
        <v>17.613089509143407</v>
      </c>
      <c r="L22" s="184">
        <v>17.401574803149604</v>
      </c>
      <c r="M22" s="1" t="e">
        <v>#DIV/0!</v>
      </c>
      <c r="N22" s="1" t="e">
        <v>#DIV/0!</v>
      </c>
      <c r="O22" s="210">
        <f t="shared" si="0"/>
        <v>33.686583990980836</v>
      </c>
      <c r="P22" s="239"/>
      <c r="Q22" s="240"/>
      <c r="R22" s="239">
        <v>-331</v>
      </c>
      <c r="S22" s="238"/>
    </row>
    <row r="23" spans="1:19" ht="12" customHeight="1">
      <c r="A23" s="228">
        <v>15</v>
      </c>
      <c r="B23" s="227" t="s">
        <v>52</v>
      </c>
      <c r="C23" s="242">
        <v>9034</v>
      </c>
      <c r="D23" s="242">
        <v>8850</v>
      </c>
      <c r="E23" s="242">
        <v>4302</v>
      </c>
      <c r="F23" s="242">
        <v>4239</v>
      </c>
      <c r="G23" s="184">
        <v>47.620101837502766</v>
      </c>
      <c r="H23" s="184">
        <v>47.898305084745765</v>
      </c>
      <c r="I23" s="242">
        <v>1211</v>
      </c>
      <c r="J23" s="242">
        <v>1277</v>
      </c>
      <c r="K23" s="184">
        <v>39.87487652288443</v>
      </c>
      <c r="L23" s="184">
        <v>38.99236641221374</v>
      </c>
      <c r="M23" s="1" t="e">
        <v>#DIV/0!</v>
      </c>
      <c r="N23" s="1" t="e">
        <v>#DIV/0!</v>
      </c>
      <c r="O23" s="210">
        <f t="shared" si="0"/>
        <v>47.620101837502766</v>
      </c>
      <c r="P23" s="239"/>
      <c r="Q23" s="240"/>
      <c r="R23" s="239">
        <v>-990</v>
      </c>
      <c r="S23" s="238"/>
    </row>
    <row r="24" spans="1:19" ht="12" customHeight="1">
      <c r="A24" s="228">
        <v>16</v>
      </c>
      <c r="B24" s="227" t="s">
        <v>51</v>
      </c>
      <c r="C24" s="242">
        <v>4495</v>
      </c>
      <c r="D24" s="242">
        <v>4785</v>
      </c>
      <c r="E24" s="242">
        <v>1448</v>
      </c>
      <c r="F24" s="242">
        <v>1506</v>
      </c>
      <c r="G24" s="184">
        <v>32.21357063403782</v>
      </c>
      <c r="H24" s="184">
        <v>31.47335423197492</v>
      </c>
      <c r="I24" s="242">
        <v>135</v>
      </c>
      <c r="J24" s="242">
        <v>177</v>
      </c>
      <c r="K24" s="184">
        <v>12.032085561497325</v>
      </c>
      <c r="L24" s="184">
        <v>13.120830244625648</v>
      </c>
      <c r="M24" s="1" t="e">
        <v>#DIV/0!</v>
      </c>
      <c r="N24" s="1" t="e">
        <v>#DIV/0!</v>
      </c>
      <c r="O24" s="210">
        <f t="shared" si="0"/>
        <v>32.21357063403782</v>
      </c>
      <c r="P24" s="239"/>
      <c r="Q24" s="240"/>
      <c r="R24" s="239">
        <v>-172</v>
      </c>
      <c r="S24" s="238"/>
    </row>
    <row r="25" spans="1:19" ht="12" customHeight="1">
      <c r="A25" s="228">
        <v>17</v>
      </c>
      <c r="B25" s="227" t="s">
        <v>50</v>
      </c>
      <c r="C25" s="242">
        <v>2827</v>
      </c>
      <c r="D25" s="242">
        <v>3009</v>
      </c>
      <c r="E25" s="242">
        <v>1201</v>
      </c>
      <c r="F25" s="242">
        <v>1311</v>
      </c>
      <c r="G25" s="184">
        <v>42.483197736116026</v>
      </c>
      <c r="H25" s="184">
        <v>43.56929212362911</v>
      </c>
      <c r="I25" s="242">
        <v>239</v>
      </c>
      <c r="J25" s="242">
        <v>282</v>
      </c>
      <c r="K25" s="184">
        <v>27.662037037037038</v>
      </c>
      <c r="L25" s="184">
        <v>23.15270935960591</v>
      </c>
      <c r="M25" s="1" t="e">
        <v>#DIV/0!</v>
      </c>
      <c r="N25" s="1" t="e">
        <v>#DIV/0!</v>
      </c>
      <c r="O25" s="210">
        <f t="shared" si="0"/>
        <v>42.483197736116026</v>
      </c>
      <c r="P25" s="239"/>
      <c r="Q25" s="240"/>
      <c r="R25" s="239">
        <v>-121</v>
      </c>
      <c r="S25" s="238"/>
    </row>
    <row r="26" spans="1:19" ht="12" customHeight="1">
      <c r="A26" s="228">
        <v>18</v>
      </c>
      <c r="B26" s="227" t="s">
        <v>49</v>
      </c>
      <c r="C26" s="242">
        <v>3413</v>
      </c>
      <c r="D26" s="242">
        <v>3322</v>
      </c>
      <c r="E26" s="242">
        <v>957</v>
      </c>
      <c r="F26" s="242">
        <v>968</v>
      </c>
      <c r="G26" s="184">
        <v>28.039847641371228</v>
      </c>
      <c r="H26" s="184">
        <v>29.13907284768212</v>
      </c>
      <c r="I26" s="242">
        <v>130</v>
      </c>
      <c r="J26" s="242">
        <v>162</v>
      </c>
      <c r="K26" s="184">
        <v>16.666666666666668</v>
      </c>
      <c r="L26" s="184">
        <v>19.10377358490566</v>
      </c>
      <c r="M26" s="1" t="e">
        <v>#DIV/0!</v>
      </c>
      <c r="N26" s="1" t="e">
        <v>#DIV/0!</v>
      </c>
      <c r="O26" s="210">
        <f t="shared" si="0"/>
        <v>28.039847641371228</v>
      </c>
      <c r="P26" s="239"/>
      <c r="Q26" s="240"/>
      <c r="R26" s="239">
        <v>-132</v>
      </c>
      <c r="S26" s="238"/>
    </row>
    <row r="27" spans="1:19" ht="12" customHeight="1">
      <c r="A27" s="228">
        <v>19</v>
      </c>
      <c r="B27" s="227" t="s">
        <v>48</v>
      </c>
      <c r="C27" s="242">
        <v>1697</v>
      </c>
      <c r="D27" s="242">
        <v>1759</v>
      </c>
      <c r="E27" s="242">
        <v>487</v>
      </c>
      <c r="F27" s="242">
        <v>476</v>
      </c>
      <c r="G27" s="184">
        <v>28.697701826753093</v>
      </c>
      <c r="H27" s="184">
        <v>27.060830017055142</v>
      </c>
      <c r="I27" s="242">
        <v>53</v>
      </c>
      <c r="J27" s="242">
        <v>51</v>
      </c>
      <c r="K27" s="184">
        <v>14.44141689373297</v>
      </c>
      <c r="L27" s="184">
        <v>12.814070351758794</v>
      </c>
      <c r="M27" s="1" t="e">
        <v>#DIV/0!</v>
      </c>
      <c r="N27" s="1" t="e">
        <v>#DIV/0!</v>
      </c>
      <c r="O27" s="210">
        <f t="shared" si="0"/>
        <v>28.697701826753093</v>
      </c>
      <c r="P27" s="239"/>
      <c r="Q27" s="240"/>
      <c r="R27" s="239">
        <v>-92</v>
      </c>
      <c r="S27" s="238"/>
    </row>
    <row r="28" spans="1:19" ht="12" customHeight="1">
      <c r="A28" s="228">
        <v>20</v>
      </c>
      <c r="B28" s="227" t="s">
        <v>47</v>
      </c>
      <c r="C28" s="242">
        <v>12288</v>
      </c>
      <c r="D28" s="242">
        <v>12972</v>
      </c>
      <c r="E28" s="242">
        <v>6280</v>
      </c>
      <c r="F28" s="242">
        <v>6741</v>
      </c>
      <c r="G28" s="184">
        <v>51.106770833333336</v>
      </c>
      <c r="H28" s="184">
        <v>51.96577243293247</v>
      </c>
      <c r="I28" s="242">
        <v>1656</v>
      </c>
      <c r="J28" s="242">
        <v>1848</v>
      </c>
      <c r="K28" s="184">
        <v>41.63942670354539</v>
      </c>
      <c r="L28" s="184">
        <v>34.69119579500657</v>
      </c>
      <c r="M28" s="1" t="e">
        <v>#DIV/0!</v>
      </c>
      <c r="N28" s="1" t="e">
        <v>#DIV/0!</v>
      </c>
      <c r="O28" s="210">
        <f t="shared" si="0"/>
        <v>51.106770833333336</v>
      </c>
      <c r="P28" s="239"/>
      <c r="Q28" s="240"/>
      <c r="R28" s="239">
        <v>-1467</v>
      </c>
      <c r="S28" s="238"/>
    </row>
    <row r="29" spans="1:19" ht="12" customHeight="1">
      <c r="A29" s="228">
        <v>21</v>
      </c>
      <c r="B29" s="227" t="s">
        <v>46</v>
      </c>
      <c r="C29" s="242">
        <v>4636</v>
      </c>
      <c r="D29" s="242">
        <v>4867</v>
      </c>
      <c r="E29" s="242">
        <v>1706</v>
      </c>
      <c r="F29" s="242">
        <v>1890</v>
      </c>
      <c r="G29" s="184">
        <v>36.798964624676444</v>
      </c>
      <c r="H29" s="184">
        <v>38.83295664680501</v>
      </c>
      <c r="I29" s="242">
        <v>341</v>
      </c>
      <c r="J29" s="242">
        <v>405</v>
      </c>
      <c r="K29" s="184">
        <v>26.8503937007874</v>
      </c>
      <c r="L29" s="184">
        <v>23.73974208675264</v>
      </c>
      <c r="M29" s="1" t="e">
        <v>#DIV/0!</v>
      </c>
      <c r="N29" s="1" t="e">
        <v>#DIV/0!</v>
      </c>
      <c r="O29" s="210">
        <f t="shared" si="0"/>
        <v>36.798964624676444</v>
      </c>
      <c r="P29" s="239"/>
      <c r="Q29" s="240"/>
      <c r="R29" s="239">
        <v>-213</v>
      </c>
      <c r="S29" s="238"/>
    </row>
    <row r="30" spans="1:19" ht="12" customHeight="1">
      <c r="A30" s="228">
        <v>22</v>
      </c>
      <c r="B30" s="227" t="s">
        <v>45</v>
      </c>
      <c r="C30" s="242">
        <v>3352</v>
      </c>
      <c r="D30" s="242">
        <v>3395</v>
      </c>
      <c r="E30" s="242">
        <v>1135</v>
      </c>
      <c r="F30" s="242">
        <v>1035</v>
      </c>
      <c r="G30" s="184">
        <v>33.86038186157518</v>
      </c>
      <c r="H30" s="184">
        <v>30.486008836524302</v>
      </c>
      <c r="I30" s="242">
        <v>83</v>
      </c>
      <c r="J30" s="242">
        <v>89</v>
      </c>
      <c r="K30" s="184">
        <v>10.668380462724937</v>
      </c>
      <c r="L30" s="184">
        <v>10.482921083627797</v>
      </c>
      <c r="M30" s="1" t="e">
        <v>#DIV/0!</v>
      </c>
      <c r="N30" s="1" t="e">
        <v>#DIV/0!</v>
      </c>
      <c r="O30" s="210">
        <f t="shared" si="0"/>
        <v>33.86038186157518</v>
      </c>
      <c r="P30" s="239"/>
      <c r="Q30" s="240"/>
      <c r="R30" s="239">
        <v>-206</v>
      </c>
      <c r="S30" s="238"/>
    </row>
    <row r="31" spans="1:19" ht="12" customHeight="1">
      <c r="A31" s="228">
        <v>23</v>
      </c>
      <c r="B31" s="227" t="s">
        <v>44</v>
      </c>
      <c r="C31" s="242">
        <v>3248</v>
      </c>
      <c r="D31" s="242">
        <v>3421</v>
      </c>
      <c r="E31" s="242">
        <v>948</v>
      </c>
      <c r="F31" s="242">
        <v>1221</v>
      </c>
      <c r="G31" s="184">
        <v>29.1871921182266</v>
      </c>
      <c r="H31" s="184">
        <v>35.69131832797427</v>
      </c>
      <c r="I31" s="242">
        <v>199</v>
      </c>
      <c r="J31" s="242">
        <v>238</v>
      </c>
      <c r="K31" s="184">
        <v>28.75722543352601</v>
      </c>
      <c r="L31" s="184">
        <v>21.08060230292294</v>
      </c>
      <c r="M31" s="1" t="e">
        <v>#DIV/0!</v>
      </c>
      <c r="N31" s="1" t="e">
        <v>#DIV/0!</v>
      </c>
      <c r="O31" s="210">
        <f t="shared" si="0"/>
        <v>29.1871921182266</v>
      </c>
      <c r="P31" s="239"/>
      <c r="Q31" s="240"/>
      <c r="R31" s="239">
        <v>-71</v>
      </c>
      <c r="S31" s="238"/>
    </row>
    <row r="32" spans="1:19" ht="12" customHeight="1">
      <c r="A32" s="228">
        <v>24</v>
      </c>
      <c r="B32" s="227" t="s">
        <v>43</v>
      </c>
      <c r="C32" s="242">
        <v>1991</v>
      </c>
      <c r="D32" s="242">
        <v>2193</v>
      </c>
      <c r="E32" s="242">
        <v>659</v>
      </c>
      <c r="F32" s="242">
        <v>695</v>
      </c>
      <c r="G32" s="184">
        <v>33.09894525364139</v>
      </c>
      <c r="H32" s="184">
        <v>31.69174646602827</v>
      </c>
      <c r="I32" s="242">
        <v>65</v>
      </c>
      <c r="J32" s="242">
        <v>95</v>
      </c>
      <c r="K32" s="184">
        <v>14.942528735632184</v>
      </c>
      <c r="L32" s="184">
        <v>15.599343185550083</v>
      </c>
      <c r="M32" s="1" t="e">
        <v>#DIV/0!</v>
      </c>
      <c r="N32" s="1" t="e">
        <v>#DIV/0!</v>
      </c>
      <c r="O32" s="210">
        <f t="shared" si="0"/>
        <v>33.09894525364139</v>
      </c>
      <c r="P32" s="239"/>
      <c r="Q32" s="240"/>
      <c r="R32" s="239">
        <v>-83</v>
      </c>
      <c r="S32" s="238"/>
    </row>
    <row r="33" spans="1:19" ht="12" customHeight="1">
      <c r="A33" s="228">
        <v>25</v>
      </c>
      <c r="B33" s="227" t="s">
        <v>42</v>
      </c>
      <c r="C33" s="242">
        <v>2355</v>
      </c>
      <c r="D33" s="242">
        <v>2696</v>
      </c>
      <c r="E33" s="242">
        <v>509</v>
      </c>
      <c r="F33" s="242">
        <v>613</v>
      </c>
      <c r="G33" s="184">
        <v>21.6135881104034</v>
      </c>
      <c r="H33" s="184">
        <v>22.737388724035608</v>
      </c>
      <c r="I33" s="242">
        <v>5</v>
      </c>
      <c r="J33" s="242">
        <v>10</v>
      </c>
      <c r="K33" s="184">
        <v>1.5432098765432098</v>
      </c>
      <c r="L33" s="184">
        <v>1.858736059479554</v>
      </c>
      <c r="M33" s="1" t="e">
        <v>#DIV/0!</v>
      </c>
      <c r="N33" s="1" t="e">
        <v>#DIV/0!</v>
      </c>
      <c r="O33" s="210">
        <f t="shared" si="0"/>
        <v>21.6135881104034</v>
      </c>
      <c r="P33" s="239"/>
      <c r="Q33" s="240"/>
      <c r="R33" s="239">
        <v>-65</v>
      </c>
      <c r="S33" s="238"/>
    </row>
    <row r="34" spans="1:19" ht="12" customHeight="1">
      <c r="A34" s="228">
        <v>26</v>
      </c>
      <c r="B34" s="227" t="s">
        <v>41</v>
      </c>
      <c r="C34" s="242">
        <v>6819</v>
      </c>
      <c r="D34" s="242">
        <v>7765</v>
      </c>
      <c r="E34" s="242">
        <v>2211</v>
      </c>
      <c r="F34" s="242">
        <v>2860</v>
      </c>
      <c r="G34" s="184">
        <v>32.424109106907174</v>
      </c>
      <c r="H34" s="184">
        <v>36.83193818415969</v>
      </c>
      <c r="I34" s="242">
        <v>411</v>
      </c>
      <c r="J34" s="242">
        <v>755</v>
      </c>
      <c r="K34" s="184">
        <v>24.848851269649334</v>
      </c>
      <c r="L34" s="184">
        <v>27.77777777777778</v>
      </c>
      <c r="M34" s="1" t="e">
        <v>#DIV/0!</v>
      </c>
      <c r="N34" s="1" t="e">
        <v>#DIV/0!</v>
      </c>
      <c r="O34" s="210">
        <f t="shared" si="0"/>
        <v>32.424109106907174</v>
      </c>
      <c r="P34" s="239"/>
      <c r="Q34" s="240"/>
      <c r="R34" s="239">
        <v>-162</v>
      </c>
      <c r="S34" s="238"/>
    </row>
    <row r="35" spans="1:19" ht="12" customHeight="1">
      <c r="A35" s="228">
        <v>27</v>
      </c>
      <c r="B35" s="227" t="s">
        <v>40</v>
      </c>
      <c r="C35" s="242">
        <v>2160</v>
      </c>
      <c r="D35" s="242">
        <v>1941</v>
      </c>
      <c r="E35" s="242">
        <v>1347</v>
      </c>
      <c r="F35" s="242">
        <v>1114</v>
      </c>
      <c r="G35" s="184">
        <v>62.361111111111114</v>
      </c>
      <c r="H35" s="184">
        <v>57.39309634209171</v>
      </c>
      <c r="I35" s="242">
        <v>762</v>
      </c>
      <c r="J35" s="242">
        <v>666</v>
      </c>
      <c r="K35" s="184">
        <v>68.5251798561151</v>
      </c>
      <c r="L35" s="184">
        <v>64.47241045498548</v>
      </c>
      <c r="M35" s="1" t="e">
        <v>#DIV/0!</v>
      </c>
      <c r="N35" s="1" t="e">
        <v>#DIV/0!</v>
      </c>
      <c r="O35" s="210">
        <f t="shared" si="0"/>
        <v>62.361111111111114</v>
      </c>
      <c r="P35" s="239"/>
      <c r="Q35" s="240"/>
      <c r="R35" s="239">
        <v>-70</v>
      </c>
      <c r="S35" s="238"/>
    </row>
    <row r="36" spans="1:19" ht="13.5" customHeight="1">
      <c r="A36" s="226"/>
      <c r="B36" s="225" t="s">
        <v>13</v>
      </c>
      <c r="C36" s="241">
        <v>146362</v>
      </c>
      <c r="D36" s="241">
        <v>152633</v>
      </c>
      <c r="E36" s="241">
        <v>54271</v>
      </c>
      <c r="F36" s="241">
        <v>58539</v>
      </c>
      <c r="G36" s="223">
        <v>37.07997977617141</v>
      </c>
      <c r="H36" s="223">
        <v>38.35278085341964</v>
      </c>
      <c r="I36" s="241">
        <v>10646</v>
      </c>
      <c r="J36" s="241">
        <v>12066</v>
      </c>
      <c r="K36" s="223">
        <v>27.1249490419894</v>
      </c>
      <c r="L36" s="223">
        <v>24.279131537114917</v>
      </c>
      <c r="O36" s="210">
        <f t="shared" si="0"/>
        <v>37.07997977617141</v>
      </c>
      <c r="P36" s="239"/>
      <c r="Q36" s="240"/>
      <c r="R36" s="239">
        <v>-9380</v>
      </c>
      <c r="S36" s="238"/>
    </row>
    <row r="37" spans="16:19" ht="12.75">
      <c r="P37" s="237"/>
      <c r="Q37" s="237"/>
      <c r="R37" s="237"/>
      <c r="S37" s="237"/>
    </row>
    <row r="38" spans="2:19" ht="12.75">
      <c r="B38" s="1" t="s">
        <v>250</v>
      </c>
      <c r="P38" s="237"/>
      <c r="Q38" s="237"/>
      <c r="R38" s="237"/>
      <c r="S38" s="237"/>
    </row>
    <row r="39" spans="2:19" ht="12.75">
      <c r="B39" s="1" t="s">
        <v>249</v>
      </c>
      <c r="P39" s="237"/>
      <c r="Q39" s="237"/>
      <c r="R39" s="237"/>
      <c r="S39" s="237"/>
    </row>
    <row r="40" spans="16:19" ht="12.75">
      <c r="P40" s="237"/>
      <c r="Q40" s="237"/>
      <c r="R40" s="237"/>
      <c r="S40" s="237"/>
    </row>
    <row r="41" spans="3:19" ht="12.75">
      <c r="C41" s="45"/>
      <c r="E41" s="45"/>
      <c r="I41" s="45"/>
      <c r="P41" s="237"/>
      <c r="Q41" s="237"/>
      <c r="R41" s="237"/>
      <c r="S41" s="237"/>
    </row>
    <row r="42" spans="16:19" ht="12.75">
      <c r="P42" s="237"/>
      <c r="Q42" s="237"/>
      <c r="R42" s="237"/>
      <c r="S42" s="237"/>
    </row>
    <row r="43" spans="16:19" ht="12.75">
      <c r="P43" s="237"/>
      <c r="Q43" s="237"/>
      <c r="R43" s="237"/>
      <c r="S43" s="237"/>
    </row>
  </sheetData>
  <sheetProtection/>
  <mergeCells count="15">
    <mergeCell ref="A2:L2"/>
    <mergeCell ref="A3:L3"/>
    <mergeCell ref="A4:A7"/>
    <mergeCell ref="B4:B7"/>
    <mergeCell ref="C4:D5"/>
    <mergeCell ref="E4:H5"/>
    <mergeCell ref="I4:L5"/>
    <mergeCell ref="C6:C7"/>
    <mergeCell ref="D6:D7"/>
    <mergeCell ref="E6:E7"/>
    <mergeCell ref="K6:L6"/>
    <mergeCell ref="F6:F7"/>
    <mergeCell ref="G6:H6"/>
    <mergeCell ref="I6:I7"/>
    <mergeCell ref="J6:J7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20"/>
  <sheetViews>
    <sheetView zoomScale="75" zoomScaleNormal="75" zoomScalePageLayoutView="0" workbookViewId="0" topLeftCell="A1">
      <selection activeCell="K10" sqref="K10:L11"/>
    </sheetView>
  </sheetViews>
  <sheetFormatPr defaultColWidth="9.00390625" defaultRowHeight="12.75"/>
  <cols>
    <col min="1" max="1" width="3.875" style="176" customWidth="1"/>
    <col min="2" max="2" width="34.375" style="176" customWidth="1"/>
    <col min="3" max="3" width="9.125" style="176" customWidth="1"/>
    <col min="4" max="4" width="7.875" style="176" customWidth="1"/>
    <col min="5" max="5" width="8.75390625" style="176" customWidth="1"/>
    <col min="6" max="6" width="8.00390625" style="176" customWidth="1"/>
    <col min="7" max="7" width="10.625" style="176" customWidth="1"/>
    <col min="8" max="8" width="9.00390625" style="176" customWidth="1"/>
    <col min="9" max="9" width="7.375" style="176" customWidth="1"/>
    <col min="10" max="10" width="8.625" style="176" customWidth="1"/>
    <col min="11" max="11" width="7.625" style="176" customWidth="1"/>
    <col min="12" max="12" width="9.25390625" style="176" customWidth="1"/>
    <col min="13" max="13" width="7.125" style="176" customWidth="1"/>
    <col min="14" max="14" width="8.625" style="176" customWidth="1"/>
    <col min="15" max="15" width="8.00390625" style="176" customWidth="1"/>
    <col min="16" max="16" width="9.00390625" style="176" customWidth="1"/>
    <col min="17" max="17" width="8.00390625" style="176" customWidth="1"/>
    <col min="18" max="18" width="9.00390625" style="176" customWidth="1"/>
    <col min="19" max="19" width="7.625" style="176" customWidth="1"/>
    <col min="20" max="16384" width="9.125" style="176" customWidth="1"/>
  </cols>
  <sheetData>
    <row r="1" spans="1:18" ht="12.75" customHeight="1">
      <c r="A1" s="265"/>
      <c r="R1" s="176" t="s">
        <v>281</v>
      </c>
    </row>
    <row r="2" spans="1:19" ht="18.75" customHeight="1">
      <c r="A2" s="574" t="s">
        <v>280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</row>
    <row r="3" spans="1:19" ht="9.75" customHeight="1">
      <c r="A3" s="556"/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264"/>
    </row>
    <row r="4" spans="1:19" ht="32.25" customHeight="1">
      <c r="A4" s="557" t="s">
        <v>2</v>
      </c>
      <c r="B4" s="558" t="s">
        <v>3</v>
      </c>
      <c r="C4" s="559" t="s">
        <v>279</v>
      </c>
      <c r="D4" s="559"/>
      <c r="E4" s="559"/>
      <c r="F4" s="559"/>
      <c r="G4" s="559"/>
      <c r="H4" s="559" t="s">
        <v>278</v>
      </c>
      <c r="I4" s="559"/>
      <c r="J4" s="559"/>
      <c r="K4" s="559"/>
      <c r="L4" s="560" t="s">
        <v>277</v>
      </c>
      <c r="M4" s="560"/>
      <c r="N4" s="560"/>
      <c r="O4" s="560"/>
      <c r="P4" s="576" t="s">
        <v>276</v>
      </c>
      <c r="Q4" s="576"/>
      <c r="R4" s="576"/>
      <c r="S4" s="576"/>
    </row>
    <row r="5" spans="1:19" ht="70.5" customHeight="1">
      <c r="A5" s="557"/>
      <c r="B5" s="558"/>
      <c r="C5" s="62" t="s">
        <v>274</v>
      </c>
      <c r="D5" s="192" t="s">
        <v>220</v>
      </c>
      <c r="E5" s="62" t="s">
        <v>273</v>
      </c>
      <c r="F5" s="192" t="s">
        <v>220</v>
      </c>
      <c r="G5" s="263" t="s">
        <v>275</v>
      </c>
      <c r="H5" s="62" t="s">
        <v>274</v>
      </c>
      <c r="I5" s="192" t="s">
        <v>220</v>
      </c>
      <c r="J5" s="62" t="s">
        <v>273</v>
      </c>
      <c r="K5" s="192" t="s">
        <v>220</v>
      </c>
      <c r="L5" s="62" t="s">
        <v>274</v>
      </c>
      <c r="M5" s="192" t="s">
        <v>220</v>
      </c>
      <c r="N5" s="62" t="s">
        <v>273</v>
      </c>
      <c r="O5" s="192" t="s">
        <v>220</v>
      </c>
      <c r="P5" s="62" t="s">
        <v>274</v>
      </c>
      <c r="Q5" s="192" t="s">
        <v>220</v>
      </c>
      <c r="R5" s="62" t="s">
        <v>273</v>
      </c>
      <c r="S5" s="192" t="s">
        <v>220</v>
      </c>
    </row>
    <row r="6" spans="1:19" ht="14.25">
      <c r="A6" s="191" t="s">
        <v>8</v>
      </c>
      <c r="B6" s="190" t="s">
        <v>9</v>
      </c>
      <c r="C6" s="190">
        <v>1</v>
      </c>
      <c r="D6" s="188">
        <v>2</v>
      </c>
      <c r="E6" s="190">
        <v>3</v>
      </c>
      <c r="F6" s="188">
        <v>4</v>
      </c>
      <c r="G6" s="262">
        <v>5</v>
      </c>
      <c r="H6" s="190">
        <v>6</v>
      </c>
      <c r="I6" s="188">
        <v>7</v>
      </c>
      <c r="J6" s="190">
        <v>8</v>
      </c>
      <c r="K6" s="188">
        <v>9</v>
      </c>
      <c r="L6" s="190">
        <v>10</v>
      </c>
      <c r="M6" s="188">
        <v>11</v>
      </c>
      <c r="N6" s="190">
        <v>12</v>
      </c>
      <c r="O6" s="188">
        <v>13</v>
      </c>
      <c r="P6" s="261">
        <v>14</v>
      </c>
      <c r="Q6" s="260">
        <v>15</v>
      </c>
      <c r="R6" s="261">
        <v>16</v>
      </c>
      <c r="S6" s="260">
        <v>17</v>
      </c>
    </row>
    <row r="7" spans="1:19" ht="42.75" customHeight="1">
      <c r="A7" s="257">
        <v>1</v>
      </c>
      <c r="B7" s="256" t="s">
        <v>272</v>
      </c>
      <c r="C7" s="259">
        <v>503</v>
      </c>
      <c r="D7" s="254">
        <f>(C7*100/C20)</f>
        <v>0.022649148923332404</v>
      </c>
      <c r="E7" s="259">
        <v>44</v>
      </c>
      <c r="F7" s="254">
        <f>(H7*100/E20)</f>
        <v>0.05001987969577653</v>
      </c>
      <c r="G7" s="250">
        <f aca="true" t="shared" si="0" ref="G7:G20">SUM(C7+E7)</f>
        <v>547</v>
      </c>
      <c r="H7" s="259">
        <v>78</v>
      </c>
      <c r="I7" s="254">
        <f>(H7*100/H20)</f>
        <v>0.00424713073648514</v>
      </c>
      <c r="J7" s="259">
        <v>41</v>
      </c>
      <c r="K7" s="254">
        <f>J7*100/J20</f>
        <v>0.036386872326452366</v>
      </c>
      <c r="L7" s="259">
        <v>42</v>
      </c>
      <c r="M7" s="254">
        <f>L7*100/L20</f>
        <v>0.0023478154415821594</v>
      </c>
      <c r="N7" s="259">
        <v>31</v>
      </c>
      <c r="O7" s="254">
        <f>N7*100/N20</f>
        <v>0.032778218345228656</v>
      </c>
      <c r="P7" s="259">
        <v>25</v>
      </c>
      <c r="Q7" s="254">
        <f>P7*100/P20</f>
        <v>0.001446786051593548</v>
      </c>
      <c r="R7" s="259">
        <v>13</v>
      </c>
      <c r="S7" s="254">
        <f>R7*100/R20</f>
        <v>0.016245532478568393</v>
      </c>
    </row>
    <row r="8" spans="1:19" ht="66.75" customHeight="1">
      <c r="A8" s="253">
        <v>2</v>
      </c>
      <c r="B8" s="256" t="s">
        <v>271</v>
      </c>
      <c r="C8" s="259">
        <v>3502</v>
      </c>
      <c r="D8" s="254">
        <f>(C8*100/C20)</f>
        <v>0.15768850801095444</v>
      </c>
      <c r="E8" s="259">
        <v>1277</v>
      </c>
      <c r="F8" s="254">
        <f>(E8*100/E20)</f>
        <v>0.8189152098911106</v>
      </c>
      <c r="G8" s="250">
        <f t="shared" si="0"/>
        <v>4779</v>
      </c>
      <c r="H8" s="259">
        <v>2065</v>
      </c>
      <c r="I8" s="254">
        <f>(H8*100/H20)</f>
        <v>0.1124400637287412</v>
      </c>
      <c r="J8" s="259">
        <v>765</v>
      </c>
      <c r="K8" s="254">
        <f>J8*100/J20</f>
        <v>0.6789257885301478</v>
      </c>
      <c r="L8" s="259">
        <v>1260</v>
      </c>
      <c r="M8" s="254">
        <f>L8*100/L20</f>
        <v>0.07043446324746477</v>
      </c>
      <c r="N8" s="259">
        <v>536</v>
      </c>
      <c r="O8" s="254">
        <f>N8*100/N20</f>
        <v>0.5667459688078245</v>
      </c>
      <c r="P8" s="259">
        <v>863</v>
      </c>
      <c r="Q8" s="254">
        <f>P8*100/P20</f>
        <v>0.049943054501009276</v>
      </c>
      <c r="R8" s="259">
        <v>220</v>
      </c>
      <c r="S8" s="254">
        <f>R8*100/R20</f>
        <v>0.2749243957911574</v>
      </c>
    </row>
    <row r="9" spans="1:19" ht="42.75" customHeight="1">
      <c r="A9" s="257">
        <v>3</v>
      </c>
      <c r="B9" s="256" t="s">
        <v>270</v>
      </c>
      <c r="C9" s="259">
        <v>102182</v>
      </c>
      <c r="D9" s="254">
        <f>(C9*100/C20)</f>
        <v>4.601064284858751</v>
      </c>
      <c r="E9" s="259">
        <v>6161</v>
      </c>
      <c r="F9" s="254">
        <f>(E9*100/E20)</f>
        <v>3.9509292154574256</v>
      </c>
      <c r="G9" s="250">
        <f t="shared" si="0"/>
        <v>108343</v>
      </c>
      <c r="H9" s="259">
        <v>82364</v>
      </c>
      <c r="I9" s="254">
        <f>(H9*100/H20)</f>
        <v>4.484752256152078</v>
      </c>
      <c r="J9" s="259">
        <v>4281</v>
      </c>
      <c r="K9" s="254">
        <f>J9*100/J20</f>
        <v>3.799321961696161</v>
      </c>
      <c r="L9" s="259">
        <v>72034</v>
      </c>
      <c r="M9" s="254">
        <f>L9*100/L20</f>
        <v>4.02672708378403</v>
      </c>
      <c r="N9" s="259">
        <v>3297</v>
      </c>
      <c r="O9" s="254">
        <f>N9*100/N20</f>
        <v>3.486122125297383</v>
      </c>
      <c r="P9" s="259">
        <v>60071</v>
      </c>
      <c r="Q9" s="254">
        <f>P9*100/P20</f>
        <v>3.476395396211041</v>
      </c>
      <c r="R9" s="259">
        <v>2615</v>
      </c>
      <c r="S9" s="254">
        <f>R9*100/R20</f>
        <v>3.2678513408812577</v>
      </c>
    </row>
    <row r="10" spans="1:19" ht="45" customHeight="1">
      <c r="A10" s="253">
        <v>4</v>
      </c>
      <c r="B10" s="256" t="s">
        <v>269</v>
      </c>
      <c r="C10" s="259">
        <v>96</v>
      </c>
      <c r="D10" s="254">
        <f>(C10*100/C20)</f>
        <v>0.004322700390934217</v>
      </c>
      <c r="E10" s="259">
        <v>80</v>
      </c>
      <c r="F10" s="254">
        <f>(E10*100/E20)</f>
        <v>0.05130244071361695</v>
      </c>
      <c r="G10" s="250">
        <f t="shared" si="0"/>
        <v>176</v>
      </c>
      <c r="H10" s="259">
        <v>65</v>
      </c>
      <c r="I10" s="254">
        <f>(H10*100/H20)</f>
        <v>0.0035392756137376164</v>
      </c>
      <c r="J10" s="259">
        <v>42</v>
      </c>
      <c r="K10" s="254">
        <f>J10*100/J20</f>
        <v>0.03727435701734145</v>
      </c>
      <c r="L10" s="259">
        <v>46</v>
      </c>
      <c r="M10" s="254">
        <f>L10*100/L20</f>
        <v>0.002571416912209032</v>
      </c>
      <c r="N10" s="259">
        <v>30</v>
      </c>
      <c r="O10" s="254">
        <f>N10*100/N20</f>
        <v>0.0317208564631245</v>
      </c>
      <c r="P10" s="259">
        <v>34</v>
      </c>
      <c r="Q10" s="254">
        <f>P10*100/P20</f>
        <v>0.0019676290301672253</v>
      </c>
      <c r="R10" s="259">
        <v>13</v>
      </c>
      <c r="S10" s="254">
        <f>R10*100/R20</f>
        <v>0.016245532478568393</v>
      </c>
    </row>
    <row r="11" spans="1:19" ht="42.75" customHeight="1">
      <c r="A11" s="257">
        <v>5</v>
      </c>
      <c r="B11" s="256" t="s">
        <v>268</v>
      </c>
      <c r="C11" s="259">
        <v>3715</v>
      </c>
      <c r="D11" s="254">
        <f>(C11*100/C20)</f>
        <v>0.16727949950333973</v>
      </c>
      <c r="E11" s="259">
        <v>7780</v>
      </c>
      <c r="F11" s="254">
        <f>(E11*100/E20)</f>
        <v>4.9891623593992485</v>
      </c>
      <c r="G11" s="250">
        <f t="shared" si="0"/>
        <v>11495</v>
      </c>
      <c r="H11" s="259">
        <v>2595</v>
      </c>
      <c r="I11" s="254">
        <f>(H11*100/H20)</f>
        <v>0.14129877257921716</v>
      </c>
      <c r="J11" s="259">
        <v>4461</v>
      </c>
      <c r="K11" s="254">
        <f>J11*100/J20</f>
        <v>3.9590692060561956</v>
      </c>
      <c r="L11" s="259">
        <v>1447</v>
      </c>
      <c r="M11" s="254">
        <f>L11*100/L20</f>
        <v>0.08088783199927106</v>
      </c>
      <c r="N11" s="259">
        <v>3497</v>
      </c>
      <c r="O11" s="254">
        <f>N11*100/N20</f>
        <v>3.6975945017182132</v>
      </c>
      <c r="P11" s="259">
        <v>996</v>
      </c>
      <c r="Q11" s="254">
        <f>P11*100/P20</f>
        <v>0.057639956295486953</v>
      </c>
      <c r="R11" s="259">
        <v>2132</v>
      </c>
      <c r="S11" s="254">
        <f>R11*100/R20</f>
        <v>2.6642673264852164</v>
      </c>
    </row>
    <row r="12" spans="1:19" ht="54" customHeight="1">
      <c r="A12" s="253">
        <v>6</v>
      </c>
      <c r="B12" s="256" t="s">
        <v>267</v>
      </c>
      <c r="C12" s="259">
        <v>7102</v>
      </c>
      <c r="D12" s="254">
        <f>(C12*100/C20)</f>
        <v>0.31978977267098757</v>
      </c>
      <c r="E12" s="259">
        <v>5217</v>
      </c>
      <c r="F12" s="254">
        <f>(E12*100/E20)</f>
        <v>3.3455604150367453</v>
      </c>
      <c r="G12" s="250">
        <f t="shared" si="0"/>
        <v>12319</v>
      </c>
      <c r="H12" s="259">
        <v>3807</v>
      </c>
      <c r="I12" s="254">
        <f>(H12*100/H20)</f>
        <v>0.20729265017690934</v>
      </c>
      <c r="J12" s="259">
        <v>3050</v>
      </c>
      <c r="K12" s="254">
        <f>J12*100/J20</f>
        <v>2.7068283072117008</v>
      </c>
      <c r="L12" s="259">
        <v>2322</v>
      </c>
      <c r="M12" s="254">
        <f>L12*100/L20</f>
        <v>0.12980065369889937</v>
      </c>
      <c r="N12" s="259">
        <v>2044</v>
      </c>
      <c r="O12" s="254">
        <f>N12*100/N20</f>
        <v>2.1612476870208828</v>
      </c>
      <c r="P12" s="259">
        <v>1589</v>
      </c>
      <c r="Q12" s="254">
        <f>P12*100/P20</f>
        <v>0.09195772143928592</v>
      </c>
      <c r="R12" s="259">
        <v>1264</v>
      </c>
      <c r="S12" s="254">
        <f>R12*100/R20</f>
        <v>1.57956561945465</v>
      </c>
    </row>
    <row r="13" spans="1:19" ht="27.75" customHeight="1">
      <c r="A13" s="257">
        <v>7</v>
      </c>
      <c r="B13" s="256" t="s">
        <v>266</v>
      </c>
      <c r="C13" s="259">
        <v>571</v>
      </c>
      <c r="D13" s="254">
        <f>(C13*100/C20)</f>
        <v>0.02571106170024414</v>
      </c>
      <c r="E13" s="259">
        <v>447</v>
      </c>
      <c r="F13" s="254">
        <f>(E13*100/E20)</f>
        <v>0.28665238748733474</v>
      </c>
      <c r="G13" s="250">
        <f t="shared" si="0"/>
        <v>1018</v>
      </c>
      <c r="H13" s="259">
        <v>372</v>
      </c>
      <c r="I13" s="254">
        <f>(H13*100/H20)</f>
        <v>0.020255546589390667</v>
      </c>
      <c r="J13" s="259">
        <v>240</v>
      </c>
      <c r="K13" s="254">
        <f>J13*100/J20</f>
        <v>0.2129963258133797</v>
      </c>
      <c r="L13" s="259">
        <v>285</v>
      </c>
      <c r="M13" s="254">
        <f>L13*100/L20</f>
        <v>0.01593160478216465</v>
      </c>
      <c r="N13" s="259">
        <v>183</v>
      </c>
      <c r="O13" s="254">
        <f>N13*100/N20</f>
        <v>0.19349722442505948</v>
      </c>
      <c r="P13" s="259">
        <v>218</v>
      </c>
      <c r="Q13" s="254">
        <f>P13*100/P20</f>
        <v>0.01261597436989574</v>
      </c>
      <c r="R13" s="259">
        <v>122</v>
      </c>
      <c r="S13" s="254">
        <f>R13*100/R20</f>
        <v>0.15245807402964184</v>
      </c>
    </row>
    <row r="14" spans="1:19" ht="39.75" customHeight="1">
      <c r="A14" s="253">
        <v>8</v>
      </c>
      <c r="B14" s="256" t="s">
        <v>265</v>
      </c>
      <c r="C14" s="259">
        <v>502</v>
      </c>
      <c r="D14" s="254">
        <f>(C14*100/C20)</f>
        <v>0.022604120794260173</v>
      </c>
      <c r="E14" s="259">
        <v>75213</v>
      </c>
      <c r="F14" s="254">
        <f>(E14*100/E20)</f>
        <v>48.2326309174159</v>
      </c>
      <c r="G14" s="250">
        <f t="shared" si="0"/>
        <v>75715</v>
      </c>
      <c r="H14" s="259">
        <v>343</v>
      </c>
      <c r="I14" s="254">
        <f>(H14*100/H20)</f>
        <v>0.018676485161723114</v>
      </c>
      <c r="J14" s="259">
        <v>54827</v>
      </c>
      <c r="K14" s="254">
        <f>J14*100/J20</f>
        <v>48.658123147375704</v>
      </c>
      <c r="L14" s="259">
        <v>223</v>
      </c>
      <c r="M14" s="254">
        <f>L14*100/L20</f>
        <v>0.01246578198744813</v>
      </c>
      <c r="N14" s="259">
        <v>49527</v>
      </c>
      <c r="O14" s="254">
        <f>N14*100/N20</f>
        <v>52.36796193497224</v>
      </c>
      <c r="P14" s="259">
        <v>185</v>
      </c>
      <c r="Q14" s="254">
        <f>P14*100/P20</f>
        <v>0.010706216781792255</v>
      </c>
      <c r="R14" s="259">
        <v>45942</v>
      </c>
      <c r="S14" s="254">
        <f>R14*100/R20</f>
        <v>57.411711779260706</v>
      </c>
    </row>
    <row r="15" spans="1:19" ht="30.75" customHeight="1">
      <c r="A15" s="257">
        <v>9</v>
      </c>
      <c r="B15" s="256" t="s">
        <v>264</v>
      </c>
      <c r="C15" s="259">
        <v>426</v>
      </c>
      <c r="D15" s="254">
        <f>(C15*100/C20)</f>
        <v>0.019181982984770585</v>
      </c>
      <c r="E15" s="259">
        <v>6771</v>
      </c>
      <c r="F15" s="254">
        <f>(E15*100/E20)</f>
        <v>4.342110325898755</v>
      </c>
      <c r="G15" s="250">
        <f t="shared" si="0"/>
        <v>7197</v>
      </c>
      <c r="H15" s="259">
        <v>323</v>
      </c>
      <c r="I15" s="254">
        <f>(H15*100/H20)</f>
        <v>0.01758747728057308</v>
      </c>
      <c r="J15" s="259">
        <v>4418</v>
      </c>
      <c r="K15" s="254">
        <f>J15*100/J20</f>
        <v>3.920907364347965</v>
      </c>
      <c r="L15" s="259">
        <v>264</v>
      </c>
      <c r="M15" s="254">
        <f>L15*100/L20</f>
        <v>0.014757697061373573</v>
      </c>
      <c r="N15" s="259">
        <v>3688</v>
      </c>
      <c r="O15" s="254">
        <f>N15*100/N20</f>
        <v>3.8995506212001056</v>
      </c>
      <c r="P15" s="259">
        <v>212</v>
      </c>
      <c r="Q15" s="254">
        <f>P15*100/P20</f>
        <v>0.012268745717513288</v>
      </c>
      <c r="R15" s="259">
        <v>2684</v>
      </c>
      <c r="S15" s="254">
        <f>R15*100/R20</f>
        <v>3.354077628652121</v>
      </c>
    </row>
    <row r="16" spans="1:19" ht="57" customHeight="1">
      <c r="A16" s="253">
        <v>10</v>
      </c>
      <c r="B16" s="256" t="s">
        <v>263</v>
      </c>
      <c r="C16" s="258">
        <v>2097725</v>
      </c>
      <c r="D16" s="254">
        <f>(C16*100/C20)</f>
        <v>94.45663205804667</v>
      </c>
      <c r="E16" s="255">
        <v>41924</v>
      </c>
      <c r="F16" s="254">
        <f>(E16*100/E20)</f>
        <v>26.885044055970962</v>
      </c>
      <c r="G16" s="250">
        <f t="shared" si="0"/>
        <v>2139649</v>
      </c>
      <c r="H16" s="255">
        <v>1741610</v>
      </c>
      <c r="I16" s="254">
        <f>(H16*100/H20)</f>
        <v>94.8313507944857</v>
      </c>
      <c r="J16" s="255">
        <v>32443</v>
      </c>
      <c r="K16" s="254">
        <f>J16*100/J20</f>
        <v>28.792665826514494</v>
      </c>
      <c r="L16" s="255">
        <v>1709696</v>
      </c>
      <c r="M16" s="254">
        <f>L16*100/L20</f>
        <v>95.57263498122028</v>
      </c>
      <c r="N16" s="255">
        <v>25629</v>
      </c>
      <c r="O16" s="254">
        <f>N16*100/N20</f>
        <v>27.099127676447264</v>
      </c>
      <c r="P16" s="255">
        <v>1662879</v>
      </c>
      <c r="Q16" s="254">
        <f>P16*100/P20</f>
        <v>96.23320570751311</v>
      </c>
      <c r="R16" s="255">
        <v>22065</v>
      </c>
      <c r="S16" s="254">
        <f>R16*100/R20</f>
        <v>27.573667241508584</v>
      </c>
    </row>
    <row r="17" spans="1:19" ht="27">
      <c r="A17" s="257">
        <v>11</v>
      </c>
      <c r="B17" s="256" t="s">
        <v>262</v>
      </c>
      <c r="C17" s="255">
        <v>2019</v>
      </c>
      <c r="D17" s="254">
        <f>(C17*100/C20)</f>
        <v>0.09091179259683524</v>
      </c>
      <c r="E17" s="255">
        <v>6595</v>
      </c>
      <c r="F17" s="254">
        <f>(E17*100/E20)</f>
        <v>4.229244956328797</v>
      </c>
      <c r="G17" s="250">
        <f t="shared" si="0"/>
        <v>8614</v>
      </c>
      <c r="H17" s="255">
        <v>1319</v>
      </c>
      <c r="I17" s="254">
        <f>(H17*100/H20)</f>
        <v>0.07182006976184487</v>
      </c>
      <c r="J17" s="255">
        <v>5123</v>
      </c>
      <c r="K17" s="254">
        <f>J17*100/J20</f>
        <v>4.546584071424768</v>
      </c>
      <c r="L17" s="255">
        <v>775</v>
      </c>
      <c r="M17" s="254">
        <f>L17*100/L20</f>
        <v>0.04332278493395651</v>
      </c>
      <c r="N17" s="255">
        <v>3949</v>
      </c>
      <c r="O17" s="254">
        <f>N17*100/N20</f>
        <v>4.175522072429289</v>
      </c>
      <c r="P17" s="255">
        <v>556</v>
      </c>
      <c r="Q17" s="254">
        <f>P17*100/P20</f>
        <v>0.03217652178744051</v>
      </c>
      <c r="R17" s="255">
        <v>1648</v>
      </c>
      <c r="S17" s="254">
        <f>R17*100/R20</f>
        <v>2.0594336557446704</v>
      </c>
    </row>
    <row r="18" spans="1:19" ht="27">
      <c r="A18" s="253">
        <v>12</v>
      </c>
      <c r="B18" s="256" t="s">
        <v>261</v>
      </c>
      <c r="C18" s="255">
        <v>1063</v>
      </c>
      <c r="D18" s="254">
        <f>(C18*100/C20)</f>
        <v>0.047864901203782</v>
      </c>
      <c r="E18" s="255">
        <v>4223</v>
      </c>
      <c r="F18" s="254">
        <f>(E18*100/E20)</f>
        <v>2.7081275891700547</v>
      </c>
      <c r="G18" s="250">
        <f t="shared" si="0"/>
        <v>5286</v>
      </c>
      <c r="H18" s="255">
        <v>743</v>
      </c>
      <c r="I18" s="254">
        <f>(H18*100/H20)</f>
        <v>0.040456642784723836</v>
      </c>
      <c r="J18" s="255">
        <v>2836</v>
      </c>
      <c r="K18" s="254">
        <f>J18*100/J20</f>
        <v>2.516906583361437</v>
      </c>
      <c r="L18" s="255">
        <v>503</v>
      </c>
      <c r="M18" s="254">
        <f>L18*100/L20</f>
        <v>0.028117884931329194</v>
      </c>
      <c r="N18" s="255">
        <v>2164</v>
      </c>
      <c r="O18" s="254">
        <f>N18*100/N20</f>
        <v>2.288131112873381</v>
      </c>
      <c r="P18" s="255">
        <v>340</v>
      </c>
      <c r="Q18" s="254">
        <f>P18*100/P20</f>
        <v>0.019676290301672252</v>
      </c>
      <c r="R18" s="255">
        <v>1304</v>
      </c>
      <c r="S18" s="254">
        <f>R18*100/R20</f>
        <v>1.6295518732348604</v>
      </c>
    </row>
    <row r="19" spans="1:19" ht="22.5" customHeight="1">
      <c r="A19" s="257">
        <v>13</v>
      </c>
      <c r="B19" s="256" t="s">
        <v>260</v>
      </c>
      <c r="C19" s="255">
        <v>1428</v>
      </c>
      <c r="D19" s="254">
        <f>(C19*100/C20)</f>
        <v>0.06430016831514647</v>
      </c>
      <c r="E19" s="255">
        <v>206</v>
      </c>
      <c r="F19" s="254">
        <f>(E19*100/E20)</f>
        <v>0.13210378483756366</v>
      </c>
      <c r="G19" s="250">
        <f t="shared" si="0"/>
        <v>1634</v>
      </c>
      <c r="H19" s="255">
        <v>850</v>
      </c>
      <c r="I19" s="254">
        <f>(H19*100/H20)</f>
        <v>0.04628283494887653</v>
      </c>
      <c r="J19" s="255">
        <v>151</v>
      </c>
      <c r="K19" s="254">
        <f>J19*100/J20</f>
        <v>0.1340101883242514</v>
      </c>
      <c r="L19" s="255">
        <v>0</v>
      </c>
      <c r="M19" s="254">
        <f>L19*100/L20</f>
        <v>0</v>
      </c>
      <c r="N19" s="255">
        <v>0</v>
      </c>
      <c r="O19" s="254">
        <f>N19*100/N20</f>
        <v>0</v>
      </c>
      <c r="P19" s="255">
        <v>0</v>
      </c>
      <c r="Q19" s="254">
        <f>P19*100/P20</f>
        <v>0</v>
      </c>
      <c r="R19" s="255">
        <v>0</v>
      </c>
      <c r="S19" s="254">
        <f>R19*100/R20</f>
        <v>0</v>
      </c>
    </row>
    <row r="20" spans="1:19" s="246" customFormat="1" ht="27.75" customHeight="1">
      <c r="A20" s="253">
        <v>14</v>
      </c>
      <c r="B20" s="252" t="s">
        <v>259</v>
      </c>
      <c r="C20" s="251">
        <f>SUM(C7:C19)</f>
        <v>2220834</v>
      </c>
      <c r="D20" s="247" t="s">
        <v>258</v>
      </c>
      <c r="E20" s="248">
        <f>SUM(E7:E19)</f>
        <v>155938</v>
      </c>
      <c r="F20" s="247" t="s">
        <v>258</v>
      </c>
      <c r="G20" s="250">
        <f t="shared" si="0"/>
        <v>2376772</v>
      </c>
      <c r="H20" s="248">
        <f>SUM(H7:H19)</f>
        <v>1836534</v>
      </c>
      <c r="I20" s="249" t="s">
        <v>257</v>
      </c>
      <c r="J20" s="248">
        <f>SUM(J7:J19)</f>
        <v>112678</v>
      </c>
      <c r="K20" s="249" t="s">
        <v>257</v>
      </c>
      <c r="L20" s="248">
        <f>SUM(L7:L19)</f>
        <v>1788897</v>
      </c>
      <c r="M20" s="247" t="s">
        <v>257</v>
      </c>
      <c r="N20" s="248">
        <f>SUM(N7:N19)</f>
        <v>94575</v>
      </c>
      <c r="O20" s="247" t="s">
        <v>257</v>
      </c>
      <c r="P20" s="248">
        <f>SUM(P7:P19)</f>
        <v>1727968</v>
      </c>
      <c r="Q20" s="247" t="s">
        <v>257</v>
      </c>
      <c r="R20" s="248">
        <f>SUM(R7:R19)</f>
        <v>80022</v>
      </c>
      <c r="S20" s="247" t="s">
        <v>257</v>
      </c>
    </row>
  </sheetData>
  <sheetProtection/>
  <mergeCells count="8">
    <mergeCell ref="A2:S2"/>
    <mergeCell ref="A3:R3"/>
    <mergeCell ref="A4:A5"/>
    <mergeCell ref="B4:B5"/>
    <mergeCell ref="C4:G4"/>
    <mergeCell ref="H4:K4"/>
    <mergeCell ref="L4:O4"/>
    <mergeCell ref="P4:S4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3">
      <selection activeCell="O14" sqref="O14"/>
    </sheetView>
  </sheetViews>
  <sheetFormatPr defaultColWidth="9.00390625" defaultRowHeight="12.75"/>
  <cols>
    <col min="1" max="1" width="3.75390625" style="1" customWidth="1"/>
    <col min="2" max="2" width="25.00390625" style="1" customWidth="1"/>
    <col min="3" max="3" width="8.625" style="1" customWidth="1"/>
    <col min="4" max="4" width="8.875" style="1" customWidth="1"/>
    <col min="5" max="5" width="8.625" style="1" customWidth="1"/>
    <col min="6" max="6" width="9.00390625" style="1" customWidth="1"/>
    <col min="7" max="7" width="8.625" style="1" customWidth="1"/>
    <col min="8" max="8" width="8.375" style="1" customWidth="1"/>
    <col min="9" max="9" width="7.875" style="1" customWidth="1"/>
    <col min="10" max="10" width="8.75390625" style="1" customWidth="1"/>
    <col min="11" max="16384" width="9.125" style="1" customWidth="1"/>
  </cols>
  <sheetData>
    <row r="1" ht="12.75">
      <c r="I1" s="176" t="s">
        <v>524</v>
      </c>
    </row>
    <row r="2" spans="1:10" ht="15.75">
      <c r="A2" s="528" t="s">
        <v>523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15.75">
      <c r="A3" s="528" t="s">
        <v>522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12.75">
      <c r="A4" s="577" t="s">
        <v>521</v>
      </c>
      <c r="B4" s="577"/>
      <c r="C4" s="577"/>
      <c r="D4" s="577"/>
      <c r="E4" s="577"/>
      <c r="F4" s="577"/>
      <c r="G4" s="577"/>
      <c r="H4" s="577"/>
      <c r="I4" s="577"/>
      <c r="J4" s="577"/>
    </row>
    <row r="5" ht="15.75" customHeight="1">
      <c r="E5" s="103"/>
    </row>
    <row r="6" spans="1:10" ht="26.25" customHeight="1">
      <c r="A6" s="476" t="s">
        <v>2</v>
      </c>
      <c r="B6" s="474" t="s">
        <v>78</v>
      </c>
      <c r="C6" s="578" t="s">
        <v>520</v>
      </c>
      <c r="D6" s="578"/>
      <c r="E6" s="578"/>
      <c r="F6" s="578"/>
      <c r="G6" s="578" t="s">
        <v>519</v>
      </c>
      <c r="H6" s="578"/>
      <c r="I6" s="578"/>
      <c r="J6" s="578"/>
    </row>
    <row r="7" spans="1:10" ht="12.75">
      <c r="A7" s="476"/>
      <c r="B7" s="474"/>
      <c r="C7" s="509" t="s">
        <v>4</v>
      </c>
      <c r="D7" s="579" t="s">
        <v>354</v>
      </c>
      <c r="E7" s="509" t="s">
        <v>5</v>
      </c>
      <c r="F7" s="579" t="s">
        <v>252</v>
      </c>
      <c r="G7" s="509" t="s">
        <v>4</v>
      </c>
      <c r="H7" s="579" t="s">
        <v>365</v>
      </c>
      <c r="I7" s="509" t="s">
        <v>5</v>
      </c>
      <c r="J7" s="579" t="s">
        <v>365</v>
      </c>
    </row>
    <row r="8" spans="1:10" ht="29.25" customHeight="1">
      <c r="A8" s="476"/>
      <c r="B8" s="474"/>
      <c r="C8" s="509"/>
      <c r="D8" s="579"/>
      <c r="E8" s="509"/>
      <c r="F8" s="579"/>
      <c r="G8" s="509"/>
      <c r="H8" s="579"/>
      <c r="I8" s="509"/>
      <c r="J8" s="579"/>
    </row>
    <row r="9" spans="1:10" ht="12" customHeight="1">
      <c r="A9" s="102" t="s">
        <v>8</v>
      </c>
      <c r="B9" s="102" t="s">
        <v>9</v>
      </c>
      <c r="C9" s="102">
        <v>1</v>
      </c>
      <c r="D9" s="119">
        <v>2</v>
      </c>
      <c r="E9" s="102">
        <v>3</v>
      </c>
      <c r="F9" s="119">
        <v>4</v>
      </c>
      <c r="G9" s="102">
        <v>5</v>
      </c>
      <c r="H9" s="119">
        <v>6</v>
      </c>
      <c r="I9" s="102">
        <v>7</v>
      </c>
      <c r="J9" s="119">
        <v>8</v>
      </c>
    </row>
    <row r="10" spans="1:10" ht="12" customHeight="1">
      <c r="A10" s="317">
        <v>1</v>
      </c>
      <c r="B10" s="295" t="s">
        <v>66</v>
      </c>
      <c r="C10" s="56">
        <v>27407</v>
      </c>
      <c r="D10" s="427">
        <v>58.82749610148775</v>
      </c>
      <c r="E10" s="301">
        <v>82539</v>
      </c>
      <c r="F10" s="184">
        <v>88.16291216714198</v>
      </c>
      <c r="G10" s="56">
        <v>12238</v>
      </c>
      <c r="H10" s="184">
        <v>44.652825920385304</v>
      </c>
      <c r="I10" s="301">
        <v>7023</v>
      </c>
      <c r="J10" s="184">
        <v>8.508704975829607</v>
      </c>
    </row>
    <row r="11" spans="1:10" ht="12" customHeight="1">
      <c r="A11" s="317">
        <v>2</v>
      </c>
      <c r="B11" s="295" t="s">
        <v>65</v>
      </c>
      <c r="C11" s="56">
        <v>5641</v>
      </c>
      <c r="D11" s="427">
        <v>87.81960227272727</v>
      </c>
      <c r="E11" s="301">
        <v>85379</v>
      </c>
      <c r="F11" s="184">
        <v>86.9192083723582</v>
      </c>
      <c r="G11" s="56">
        <v>158</v>
      </c>
      <c r="H11" s="184">
        <v>2.8009218223719197</v>
      </c>
      <c r="I11" s="301">
        <v>24</v>
      </c>
      <c r="J11" s="184">
        <v>0.02810995678094145</v>
      </c>
    </row>
    <row r="12" spans="1:10" ht="12" customHeight="1">
      <c r="A12" s="317">
        <v>3</v>
      </c>
      <c r="B12" s="295" t="s">
        <v>64</v>
      </c>
      <c r="C12" s="56">
        <v>4263</v>
      </c>
      <c r="D12" s="427">
        <v>87.84071375951542</v>
      </c>
      <c r="E12" s="301">
        <v>44056</v>
      </c>
      <c r="F12" s="184">
        <v>89.55199609724367</v>
      </c>
      <c r="G12" s="56">
        <v>75</v>
      </c>
      <c r="H12" s="184">
        <v>1.7593244194229416</v>
      </c>
      <c r="I12" s="301">
        <v>197</v>
      </c>
      <c r="J12" s="184">
        <v>0.4471581623388415</v>
      </c>
    </row>
    <row r="13" spans="1:10" ht="12" customHeight="1">
      <c r="A13" s="317">
        <v>4</v>
      </c>
      <c r="B13" s="295" t="s">
        <v>63</v>
      </c>
      <c r="C13" s="56">
        <v>16466</v>
      </c>
      <c r="D13" s="427">
        <v>44.821195689477655</v>
      </c>
      <c r="E13" s="301">
        <v>73729</v>
      </c>
      <c r="F13" s="184">
        <v>77.99864587520894</v>
      </c>
      <c r="G13" s="56">
        <v>4453</v>
      </c>
      <c r="H13" s="184">
        <v>27.043605004251184</v>
      </c>
      <c r="I13" s="301">
        <v>4848</v>
      </c>
      <c r="J13" s="184">
        <v>6.575431648333763</v>
      </c>
    </row>
    <row r="14" spans="1:10" ht="12" customHeight="1">
      <c r="A14" s="317">
        <v>5</v>
      </c>
      <c r="B14" s="295" t="s">
        <v>62</v>
      </c>
      <c r="C14" s="56">
        <v>97484</v>
      </c>
      <c r="D14" s="427">
        <v>62.20452692958806</v>
      </c>
      <c r="E14" s="301">
        <v>262057</v>
      </c>
      <c r="F14" s="184">
        <v>86.34326833736401</v>
      </c>
      <c r="G14" s="56">
        <v>5390</v>
      </c>
      <c r="H14" s="184">
        <v>5.529112469738624</v>
      </c>
      <c r="I14" s="301">
        <v>15852</v>
      </c>
      <c r="J14" s="184">
        <v>6.04906566128743</v>
      </c>
    </row>
    <row r="15" spans="1:10" ht="12" customHeight="1">
      <c r="A15" s="317">
        <v>6</v>
      </c>
      <c r="B15" s="295" t="s">
        <v>61</v>
      </c>
      <c r="C15" s="56">
        <v>15592</v>
      </c>
      <c r="D15" s="427">
        <v>50.32269094328333</v>
      </c>
      <c r="E15" s="301">
        <v>35175</v>
      </c>
      <c r="F15" s="184">
        <v>66.945168718954</v>
      </c>
      <c r="G15" s="56">
        <v>4051</v>
      </c>
      <c r="H15" s="184">
        <v>25.981272447408926</v>
      </c>
      <c r="I15" s="301">
        <v>4125</v>
      </c>
      <c r="J15" s="184">
        <v>11.727078891257996</v>
      </c>
    </row>
    <row r="16" spans="1:10" ht="12" customHeight="1">
      <c r="A16" s="317">
        <v>7</v>
      </c>
      <c r="B16" s="295" t="s">
        <v>60</v>
      </c>
      <c r="C16" s="56">
        <v>5583</v>
      </c>
      <c r="D16" s="427">
        <v>72.69684252597922</v>
      </c>
      <c r="E16" s="301">
        <v>21484</v>
      </c>
      <c r="F16" s="184">
        <v>83.42652997825411</v>
      </c>
      <c r="G16" s="56">
        <v>110</v>
      </c>
      <c r="H16" s="184">
        <v>1.9702668816048718</v>
      </c>
      <c r="I16" s="301">
        <v>159</v>
      </c>
      <c r="J16" s="184">
        <v>0.7400856451312605</v>
      </c>
    </row>
    <row r="17" spans="1:10" ht="12" customHeight="1">
      <c r="A17" s="317">
        <v>8</v>
      </c>
      <c r="B17" s="295" t="s">
        <v>59</v>
      </c>
      <c r="C17" s="56">
        <v>15776</v>
      </c>
      <c r="D17" s="427">
        <v>63.5199211774124</v>
      </c>
      <c r="E17" s="301">
        <v>112338</v>
      </c>
      <c r="F17" s="184">
        <v>83.13020313020313</v>
      </c>
      <c r="G17" s="56">
        <v>285</v>
      </c>
      <c r="H17" s="184">
        <v>1.8065415821501014</v>
      </c>
      <c r="I17" s="301">
        <v>509</v>
      </c>
      <c r="J17" s="184">
        <v>0.4530969039861846</v>
      </c>
    </row>
    <row r="18" spans="1:10" ht="12" customHeight="1">
      <c r="A18" s="317">
        <v>9</v>
      </c>
      <c r="B18" s="295" t="s">
        <v>58</v>
      </c>
      <c r="C18" s="56">
        <v>6947</v>
      </c>
      <c r="D18" s="427">
        <v>68.58287739847422</v>
      </c>
      <c r="E18" s="301">
        <v>58143</v>
      </c>
      <c r="F18" s="184">
        <v>87.34901748692987</v>
      </c>
      <c r="G18" s="56">
        <v>473</v>
      </c>
      <c r="H18" s="184">
        <v>6.808694400460631</v>
      </c>
      <c r="I18" s="301">
        <v>309</v>
      </c>
      <c r="J18" s="184">
        <v>0.5314483256797895</v>
      </c>
    </row>
    <row r="19" spans="1:10" ht="12" customHeight="1">
      <c r="A19" s="317">
        <v>10</v>
      </c>
      <c r="B19" s="295" t="s">
        <v>57</v>
      </c>
      <c r="C19" s="56">
        <v>14224</v>
      </c>
      <c r="D19" s="427">
        <v>85.1023981108261</v>
      </c>
      <c r="E19" s="301">
        <v>170288</v>
      </c>
      <c r="F19" s="184">
        <v>75.64455658416107</v>
      </c>
      <c r="G19" s="56">
        <v>679</v>
      </c>
      <c r="H19" s="184">
        <v>4.7736220472440944</v>
      </c>
      <c r="I19" s="301">
        <v>13496</v>
      </c>
      <c r="J19" s="184">
        <v>7.925396974537255</v>
      </c>
    </row>
    <row r="20" spans="1:10" ht="12" customHeight="1">
      <c r="A20" s="317">
        <v>11</v>
      </c>
      <c r="B20" s="295" t="s">
        <v>56</v>
      </c>
      <c r="C20" s="56">
        <v>22334</v>
      </c>
      <c r="D20" s="427">
        <v>65.95104836688664</v>
      </c>
      <c r="E20" s="301">
        <v>46115</v>
      </c>
      <c r="F20" s="184">
        <v>80.41116671607178</v>
      </c>
      <c r="G20" s="56">
        <v>3592</v>
      </c>
      <c r="H20" s="184">
        <v>16.083101996955314</v>
      </c>
      <c r="I20" s="301">
        <v>2836</v>
      </c>
      <c r="J20" s="184">
        <v>6.149842784343489</v>
      </c>
    </row>
    <row r="21" spans="1:10" ht="12" customHeight="1">
      <c r="A21" s="317">
        <v>12</v>
      </c>
      <c r="B21" s="295" t="s">
        <v>55</v>
      </c>
      <c r="C21" s="56">
        <v>44793</v>
      </c>
      <c r="D21" s="427">
        <v>71.85490519373454</v>
      </c>
      <c r="E21" s="301">
        <v>62368</v>
      </c>
      <c r="F21" s="184">
        <v>82.1777742641052</v>
      </c>
      <c r="G21" s="56">
        <v>1029</v>
      </c>
      <c r="H21" s="184">
        <v>2.297233942803563</v>
      </c>
      <c r="I21" s="301">
        <v>1223</v>
      </c>
      <c r="J21" s="184">
        <v>1.96094150846588</v>
      </c>
    </row>
    <row r="22" spans="1:10" ht="12" customHeight="1">
      <c r="A22" s="317">
        <v>13</v>
      </c>
      <c r="B22" s="295" t="s">
        <v>54</v>
      </c>
      <c r="C22" s="56">
        <v>9235</v>
      </c>
      <c r="D22" s="427">
        <v>36.23149394347241</v>
      </c>
      <c r="E22" s="301">
        <v>17928</v>
      </c>
      <c r="F22" s="184">
        <v>84.93462194428652</v>
      </c>
      <c r="G22" s="56">
        <v>1319</v>
      </c>
      <c r="H22" s="184">
        <v>14.282620465619924</v>
      </c>
      <c r="I22" s="301">
        <v>1234</v>
      </c>
      <c r="J22" s="184">
        <v>6.883087907184293</v>
      </c>
    </row>
    <row r="23" spans="1:10" ht="12" customHeight="1">
      <c r="A23" s="317">
        <v>14</v>
      </c>
      <c r="B23" s="295" t="s">
        <v>53</v>
      </c>
      <c r="C23" s="56">
        <v>7677</v>
      </c>
      <c r="D23" s="427">
        <v>73.23999511957052</v>
      </c>
      <c r="E23" s="301">
        <v>53573</v>
      </c>
      <c r="F23" s="184">
        <v>83.03574196348306</v>
      </c>
      <c r="G23" s="56">
        <v>1857</v>
      </c>
      <c r="H23" s="184">
        <v>24.189136381398985</v>
      </c>
      <c r="I23" s="301">
        <v>1194</v>
      </c>
      <c r="J23" s="184">
        <v>2.228734623784369</v>
      </c>
    </row>
    <row r="24" spans="1:10" ht="12" customHeight="1">
      <c r="A24" s="317">
        <v>15</v>
      </c>
      <c r="B24" s="295" t="s">
        <v>52</v>
      </c>
      <c r="C24" s="56">
        <v>7851</v>
      </c>
      <c r="D24" s="427">
        <v>45.06875</v>
      </c>
      <c r="E24" s="301">
        <v>41944</v>
      </c>
      <c r="F24" s="184">
        <v>71.00607743224255</v>
      </c>
      <c r="G24" s="56">
        <v>1205</v>
      </c>
      <c r="H24" s="184">
        <v>15.34836326582601</v>
      </c>
      <c r="I24" s="301">
        <v>1728</v>
      </c>
      <c r="J24" s="184">
        <v>4.119778752622544</v>
      </c>
    </row>
    <row r="25" spans="1:10" ht="12" customHeight="1">
      <c r="A25" s="317">
        <v>16</v>
      </c>
      <c r="B25" s="295" t="s">
        <v>51</v>
      </c>
      <c r="C25" s="56">
        <v>23238</v>
      </c>
      <c r="D25" s="427">
        <v>48.55592092230894</v>
      </c>
      <c r="E25" s="301">
        <v>83482</v>
      </c>
      <c r="F25" s="184">
        <v>81.84750531878389</v>
      </c>
      <c r="G25" s="56">
        <v>943</v>
      </c>
      <c r="H25" s="184">
        <v>4.058008434460797</v>
      </c>
      <c r="I25" s="301">
        <v>2479</v>
      </c>
      <c r="J25" s="184">
        <v>2.969502407704655</v>
      </c>
    </row>
    <row r="26" spans="1:10" ht="12" customHeight="1">
      <c r="A26" s="317">
        <v>17</v>
      </c>
      <c r="B26" s="295" t="s">
        <v>50</v>
      </c>
      <c r="C26" s="56">
        <v>5559</v>
      </c>
      <c r="D26" s="427">
        <v>52.27154046997389</v>
      </c>
      <c r="E26" s="301">
        <v>22885</v>
      </c>
      <c r="F26" s="184">
        <v>71.86822849605878</v>
      </c>
      <c r="G26" s="56">
        <v>1329</v>
      </c>
      <c r="H26" s="184">
        <v>23.90717754991905</v>
      </c>
      <c r="I26" s="301">
        <v>405</v>
      </c>
      <c r="J26" s="184">
        <v>1.7697181559973783</v>
      </c>
    </row>
    <row r="27" spans="1:10" ht="12" customHeight="1">
      <c r="A27" s="317">
        <v>18</v>
      </c>
      <c r="B27" s="295" t="s">
        <v>49</v>
      </c>
      <c r="C27" s="56">
        <v>28138</v>
      </c>
      <c r="D27" s="427">
        <v>73.25071745369162</v>
      </c>
      <c r="E27" s="301">
        <v>52257</v>
      </c>
      <c r="F27" s="184">
        <v>88.40486542267936</v>
      </c>
      <c r="G27" s="56">
        <v>9531</v>
      </c>
      <c r="H27" s="184">
        <v>33.8723434501386</v>
      </c>
      <c r="I27" s="301">
        <v>2384</v>
      </c>
      <c r="J27" s="184">
        <v>4.562068239661672</v>
      </c>
    </row>
    <row r="28" spans="1:10" ht="12" customHeight="1">
      <c r="A28" s="317">
        <v>19</v>
      </c>
      <c r="B28" s="295" t="s">
        <v>48</v>
      </c>
      <c r="C28" s="56">
        <v>5810</v>
      </c>
      <c r="D28" s="427">
        <v>73.05967238689547</v>
      </c>
      <c r="E28" s="301">
        <v>65421</v>
      </c>
      <c r="F28" s="184">
        <v>93.12200190739186</v>
      </c>
      <c r="G28" s="56">
        <v>134</v>
      </c>
      <c r="H28" s="184">
        <v>2.306368330464716</v>
      </c>
      <c r="I28" s="301">
        <v>138</v>
      </c>
      <c r="J28" s="184">
        <v>0.21094144082175448</v>
      </c>
    </row>
    <row r="29" spans="1:10" ht="12" customHeight="1">
      <c r="A29" s="317">
        <v>20</v>
      </c>
      <c r="B29" s="295" t="s">
        <v>47</v>
      </c>
      <c r="C29" s="56">
        <v>25183</v>
      </c>
      <c r="D29" s="427">
        <v>24.026828809628284</v>
      </c>
      <c r="E29" s="301">
        <v>111526</v>
      </c>
      <c r="F29" s="184">
        <v>81.00377687391051</v>
      </c>
      <c r="G29" s="56">
        <v>5957</v>
      </c>
      <c r="H29" s="184">
        <v>23.65484652344836</v>
      </c>
      <c r="I29" s="301">
        <v>6137</v>
      </c>
      <c r="J29" s="184">
        <v>5.502752721338522</v>
      </c>
    </row>
    <row r="30" spans="1:10" ht="12" customHeight="1">
      <c r="A30" s="317">
        <v>21</v>
      </c>
      <c r="B30" s="295" t="s">
        <v>46</v>
      </c>
      <c r="C30" s="56">
        <v>6524</v>
      </c>
      <c r="D30" s="427">
        <v>73.43503003477711</v>
      </c>
      <c r="E30" s="301">
        <v>39859</v>
      </c>
      <c r="F30" s="184">
        <v>88.23242944106254</v>
      </c>
      <c r="G30" s="56">
        <v>129</v>
      </c>
      <c r="H30" s="184">
        <v>1.9773145309625997</v>
      </c>
      <c r="I30" s="301">
        <v>212</v>
      </c>
      <c r="J30" s="184">
        <v>0.5318748588775434</v>
      </c>
    </row>
    <row r="31" spans="1:10" ht="12" customHeight="1">
      <c r="A31" s="317">
        <v>22</v>
      </c>
      <c r="B31" s="295" t="s">
        <v>45</v>
      </c>
      <c r="C31" s="56">
        <v>9532</v>
      </c>
      <c r="D31" s="427">
        <v>58.917975567190226</v>
      </c>
      <c r="E31" s="301">
        <v>51388</v>
      </c>
      <c r="F31" s="184">
        <v>86.33301412899216</v>
      </c>
      <c r="G31" s="56">
        <v>894</v>
      </c>
      <c r="H31" s="184">
        <v>9.378934116659673</v>
      </c>
      <c r="I31" s="301">
        <v>68</v>
      </c>
      <c r="J31" s="184">
        <v>0.1323266132170935</v>
      </c>
    </row>
    <row r="32" spans="1:10" ht="12" customHeight="1">
      <c r="A32" s="317">
        <v>23</v>
      </c>
      <c r="B32" s="295" t="s">
        <v>44</v>
      </c>
      <c r="C32" s="56">
        <v>8736</v>
      </c>
      <c r="D32" s="427">
        <v>65.78991455855252</v>
      </c>
      <c r="E32" s="301">
        <v>89415</v>
      </c>
      <c r="F32" s="184">
        <v>87.11600853476749</v>
      </c>
      <c r="G32" s="56">
        <v>656</v>
      </c>
      <c r="H32" s="184">
        <v>7.509157509157509</v>
      </c>
      <c r="I32" s="301">
        <v>830</v>
      </c>
      <c r="J32" s="184">
        <v>0.9282558854778281</v>
      </c>
    </row>
    <row r="33" spans="1:10" ht="12" customHeight="1">
      <c r="A33" s="317">
        <v>24</v>
      </c>
      <c r="B33" s="295" t="s">
        <v>43</v>
      </c>
      <c r="C33" s="56">
        <v>1757</v>
      </c>
      <c r="D33" s="427">
        <v>51.21097954790097</v>
      </c>
      <c r="E33" s="301">
        <v>31120</v>
      </c>
      <c r="F33" s="184">
        <v>88.95495083466727</v>
      </c>
      <c r="G33" s="56">
        <v>94</v>
      </c>
      <c r="H33" s="184">
        <v>5.350028457598179</v>
      </c>
      <c r="I33" s="301">
        <v>50</v>
      </c>
      <c r="J33" s="184">
        <v>0.16066838046272494</v>
      </c>
    </row>
    <row r="34" spans="1:10" ht="12" customHeight="1">
      <c r="A34" s="317">
        <v>25</v>
      </c>
      <c r="B34" s="295" t="s">
        <v>42</v>
      </c>
      <c r="C34" s="56">
        <v>4597</v>
      </c>
      <c r="D34" s="427">
        <v>89.88970588235294</v>
      </c>
      <c r="E34" s="301">
        <v>87334</v>
      </c>
      <c r="F34" s="184">
        <v>79.55002960331558</v>
      </c>
      <c r="G34" s="56">
        <v>188</v>
      </c>
      <c r="H34" s="184">
        <v>4.0896236676093105</v>
      </c>
      <c r="I34" s="301">
        <v>665</v>
      </c>
      <c r="J34" s="184">
        <v>0.7614445691254266</v>
      </c>
    </row>
    <row r="35" spans="1:10" ht="12" customHeight="1">
      <c r="A35" s="317">
        <v>26</v>
      </c>
      <c r="B35" s="295" t="s">
        <v>41</v>
      </c>
      <c r="C35" s="56">
        <v>7307</v>
      </c>
      <c r="D35" s="427">
        <v>62.25500753822959</v>
      </c>
      <c r="E35" s="301">
        <v>27891</v>
      </c>
      <c r="F35" s="184">
        <v>82.64</v>
      </c>
      <c r="G35" s="56">
        <v>1103</v>
      </c>
      <c r="H35" s="184">
        <v>15.095114273983851</v>
      </c>
      <c r="I35" s="301">
        <v>1927</v>
      </c>
      <c r="J35" s="184">
        <v>6.909038758022301</v>
      </c>
    </row>
    <row r="36" spans="1:10" ht="12" customHeight="1">
      <c r="A36" s="317">
        <v>27</v>
      </c>
      <c r="B36" s="295" t="s">
        <v>40</v>
      </c>
      <c r="C36" s="56">
        <v>5443</v>
      </c>
      <c r="D36" s="427">
        <v>50.232798758406624</v>
      </c>
      <c r="E36" s="301">
        <v>6840</v>
      </c>
      <c r="F36" s="184">
        <v>57.157182251190775</v>
      </c>
      <c r="G36" s="56">
        <v>2187</v>
      </c>
      <c r="H36" s="184">
        <v>40.18004776777512</v>
      </c>
      <c r="I36" s="301">
        <v>1009</v>
      </c>
      <c r="J36" s="184">
        <v>14.751461988304094</v>
      </c>
    </row>
    <row r="37" spans="1:10" ht="12" customHeight="1">
      <c r="A37" s="183"/>
      <c r="B37" s="294" t="s">
        <v>13</v>
      </c>
      <c r="C37" s="293">
        <v>433097</v>
      </c>
      <c r="D37" s="426">
        <v>61.64624995063126</v>
      </c>
      <c r="E37" s="293">
        <v>1836534</v>
      </c>
      <c r="F37" s="184">
        <v>82.69568999754146</v>
      </c>
      <c r="G37" s="293">
        <v>60059</v>
      </c>
      <c r="H37" s="180">
        <v>13.867332260440502</v>
      </c>
      <c r="I37" s="293">
        <v>71061</v>
      </c>
      <c r="J37" s="180">
        <v>3.869299452120135</v>
      </c>
    </row>
    <row r="38" ht="12.75">
      <c r="C38" s="45"/>
    </row>
    <row r="39" ht="12.75">
      <c r="B39" s="237" t="s">
        <v>518</v>
      </c>
    </row>
    <row r="40" ht="12.75">
      <c r="B40" s="237" t="s">
        <v>517</v>
      </c>
    </row>
  </sheetData>
  <sheetProtection/>
  <mergeCells count="15">
    <mergeCell ref="A2:J2"/>
    <mergeCell ref="A3:J3"/>
    <mergeCell ref="A4:J4"/>
    <mergeCell ref="A6:A8"/>
    <mergeCell ref="B6:B8"/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3" width="8.375" style="1" customWidth="1"/>
    <col min="4" max="4" width="7.375" style="1" customWidth="1"/>
    <col min="5" max="5" width="7.75390625" style="1" customWidth="1"/>
    <col min="6" max="6" width="6.875" style="1" customWidth="1"/>
    <col min="7" max="7" width="7.875" style="1" customWidth="1"/>
    <col min="8" max="8" width="8.375" style="1" customWidth="1"/>
    <col min="9" max="9" width="8.25390625" style="1" customWidth="1"/>
    <col min="10" max="10" width="7.625" style="1" customWidth="1"/>
    <col min="11" max="16384" width="9.125" style="1" customWidth="1"/>
  </cols>
  <sheetData>
    <row r="1" ht="12.75">
      <c r="I1" s="176" t="s">
        <v>526</v>
      </c>
    </row>
    <row r="2" spans="1:10" ht="15.75">
      <c r="A2" s="528" t="s">
        <v>523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15.75">
      <c r="A3" s="528" t="s">
        <v>525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1:10" ht="12.75">
      <c r="A4" s="577" t="s">
        <v>521</v>
      </c>
      <c r="B4" s="577"/>
      <c r="C4" s="577"/>
      <c r="D4" s="577"/>
      <c r="E4" s="577"/>
      <c r="F4" s="577"/>
      <c r="G4" s="577"/>
      <c r="H4" s="577"/>
      <c r="I4" s="577"/>
      <c r="J4" s="577"/>
    </row>
    <row r="5" ht="15.75" customHeight="1">
      <c r="E5" s="103"/>
    </row>
    <row r="6" spans="1:10" ht="26.25" customHeight="1">
      <c r="A6" s="476" t="s">
        <v>2</v>
      </c>
      <c r="B6" s="474" t="s">
        <v>78</v>
      </c>
      <c r="C6" s="578" t="s">
        <v>520</v>
      </c>
      <c r="D6" s="578"/>
      <c r="E6" s="578"/>
      <c r="F6" s="578"/>
      <c r="G6" s="578" t="s">
        <v>519</v>
      </c>
      <c r="H6" s="578"/>
      <c r="I6" s="578"/>
      <c r="J6" s="578"/>
    </row>
    <row r="7" spans="1:10" ht="12.75">
      <c r="A7" s="476"/>
      <c r="B7" s="474"/>
      <c r="C7" s="509" t="s">
        <v>4</v>
      </c>
      <c r="D7" s="579" t="s">
        <v>354</v>
      </c>
      <c r="E7" s="509" t="s">
        <v>5</v>
      </c>
      <c r="F7" s="579" t="s">
        <v>252</v>
      </c>
      <c r="G7" s="509" t="s">
        <v>4</v>
      </c>
      <c r="H7" s="579" t="s">
        <v>365</v>
      </c>
      <c r="I7" s="509" t="s">
        <v>5</v>
      </c>
      <c r="J7" s="579" t="s">
        <v>365</v>
      </c>
    </row>
    <row r="8" spans="1:10" ht="33.75" customHeight="1">
      <c r="A8" s="476"/>
      <c r="B8" s="474"/>
      <c r="C8" s="509"/>
      <c r="D8" s="579"/>
      <c r="E8" s="509"/>
      <c r="F8" s="579"/>
      <c r="G8" s="509"/>
      <c r="H8" s="579"/>
      <c r="I8" s="509"/>
      <c r="J8" s="579"/>
    </row>
    <row r="9" spans="1:10" ht="12" customHeight="1">
      <c r="A9" s="102" t="s">
        <v>8</v>
      </c>
      <c r="B9" s="102" t="s">
        <v>9</v>
      </c>
      <c r="C9" s="102">
        <v>1</v>
      </c>
      <c r="D9" s="119">
        <v>2</v>
      </c>
      <c r="E9" s="102">
        <v>3</v>
      </c>
      <c r="F9" s="119">
        <v>4</v>
      </c>
      <c r="G9" s="102">
        <v>5</v>
      </c>
      <c r="H9" s="119">
        <v>6</v>
      </c>
      <c r="I9" s="102">
        <v>7</v>
      </c>
      <c r="J9" s="119">
        <v>8</v>
      </c>
    </row>
    <row r="10" spans="1:10" ht="12" customHeight="1">
      <c r="A10" s="317">
        <v>1</v>
      </c>
      <c r="B10" s="295" t="s">
        <v>66</v>
      </c>
      <c r="C10" s="56">
        <v>7412</v>
      </c>
      <c r="D10" s="184">
        <v>62.474713418745786</v>
      </c>
      <c r="E10" s="301">
        <v>6789</v>
      </c>
      <c r="F10" s="184">
        <v>62.12481698389458</v>
      </c>
      <c r="G10" s="56">
        <v>3014</v>
      </c>
      <c r="H10" s="184">
        <v>40.66378845116028</v>
      </c>
      <c r="I10" s="301">
        <v>3989</v>
      </c>
      <c r="J10" s="184">
        <v>58.75681249079393</v>
      </c>
    </row>
    <row r="11" spans="1:10" ht="12" customHeight="1">
      <c r="A11" s="317">
        <v>2</v>
      </c>
      <c r="B11" s="295" t="s">
        <v>65</v>
      </c>
      <c r="C11" s="56">
        <v>2115</v>
      </c>
      <c r="D11" s="184">
        <v>70.3125</v>
      </c>
      <c r="E11" s="301">
        <v>2440</v>
      </c>
      <c r="F11" s="184">
        <v>72.72727272727273</v>
      </c>
      <c r="G11" s="56">
        <v>135</v>
      </c>
      <c r="H11" s="184">
        <v>6.382978723404255</v>
      </c>
      <c r="I11" s="301">
        <v>161</v>
      </c>
      <c r="J11" s="184">
        <v>6.598360655737705</v>
      </c>
    </row>
    <row r="12" spans="1:10" ht="12" customHeight="1">
      <c r="A12" s="317">
        <v>3</v>
      </c>
      <c r="B12" s="295" t="s">
        <v>64</v>
      </c>
      <c r="C12" s="56">
        <v>1624</v>
      </c>
      <c r="D12" s="184">
        <v>81.97879858657244</v>
      </c>
      <c r="E12" s="301">
        <v>1459</v>
      </c>
      <c r="F12" s="184">
        <v>81.82837913628715</v>
      </c>
      <c r="G12" s="56">
        <v>146</v>
      </c>
      <c r="H12" s="184">
        <v>8.990147783251231</v>
      </c>
      <c r="I12" s="301">
        <v>208</v>
      </c>
      <c r="J12" s="184">
        <v>14.256339958875943</v>
      </c>
    </row>
    <row r="13" spans="1:10" ht="12" customHeight="1">
      <c r="A13" s="317">
        <v>4</v>
      </c>
      <c r="B13" s="295" t="s">
        <v>63</v>
      </c>
      <c r="C13" s="56">
        <v>9562</v>
      </c>
      <c r="D13" s="184">
        <v>63.58558318925389</v>
      </c>
      <c r="E13" s="301">
        <v>7685</v>
      </c>
      <c r="F13" s="184">
        <v>72.43166823751179</v>
      </c>
      <c r="G13" s="56">
        <v>3351</v>
      </c>
      <c r="H13" s="184">
        <v>35.04496967161682</v>
      </c>
      <c r="I13" s="301">
        <v>2309</v>
      </c>
      <c r="J13" s="184">
        <v>30.045543266102797</v>
      </c>
    </row>
    <row r="14" spans="1:10" ht="12" customHeight="1">
      <c r="A14" s="317">
        <v>5</v>
      </c>
      <c r="B14" s="295" t="s">
        <v>62</v>
      </c>
      <c r="C14" s="56">
        <v>14219</v>
      </c>
      <c r="D14" s="184">
        <v>78.57103387301763</v>
      </c>
      <c r="E14" s="301">
        <v>9589</v>
      </c>
      <c r="F14" s="184">
        <v>80.79710144927536</v>
      </c>
      <c r="G14" s="56">
        <v>927</v>
      </c>
      <c r="H14" s="184">
        <v>6.519445811941768</v>
      </c>
      <c r="I14" s="301">
        <v>889</v>
      </c>
      <c r="J14" s="184">
        <v>9.271039733027427</v>
      </c>
    </row>
    <row r="15" spans="1:10" ht="12" customHeight="1">
      <c r="A15" s="317">
        <v>6</v>
      </c>
      <c r="B15" s="295" t="s">
        <v>61</v>
      </c>
      <c r="C15" s="56">
        <v>4838</v>
      </c>
      <c r="D15" s="184">
        <v>62.24109095587289</v>
      </c>
      <c r="E15" s="301">
        <v>5284</v>
      </c>
      <c r="F15" s="184">
        <v>73.46030863339358</v>
      </c>
      <c r="G15" s="56">
        <v>2113</v>
      </c>
      <c r="H15" s="184">
        <v>43.675072343943775</v>
      </c>
      <c r="I15" s="301">
        <v>1439</v>
      </c>
      <c r="J15" s="184">
        <v>27.233156699470097</v>
      </c>
    </row>
    <row r="16" spans="1:10" ht="12" customHeight="1">
      <c r="A16" s="317">
        <v>7</v>
      </c>
      <c r="B16" s="295" t="s">
        <v>60</v>
      </c>
      <c r="C16" s="56">
        <v>2330</v>
      </c>
      <c r="D16" s="184">
        <v>53.063083580050105</v>
      </c>
      <c r="E16" s="301">
        <v>2385</v>
      </c>
      <c r="F16" s="184">
        <v>69.73684210526315</v>
      </c>
      <c r="G16" s="56">
        <v>793</v>
      </c>
      <c r="H16" s="184">
        <v>34.0343347639485</v>
      </c>
      <c r="I16" s="301">
        <v>928</v>
      </c>
      <c r="J16" s="184">
        <v>38.909853249475894</v>
      </c>
    </row>
    <row r="17" spans="1:10" ht="12" customHeight="1">
      <c r="A17" s="317">
        <v>8</v>
      </c>
      <c r="B17" s="295" t="s">
        <v>59</v>
      </c>
      <c r="C17" s="56">
        <v>3008</v>
      </c>
      <c r="D17" s="184">
        <v>67.79355420329051</v>
      </c>
      <c r="E17" s="301">
        <v>4167</v>
      </c>
      <c r="F17" s="184">
        <v>71.49965682910089</v>
      </c>
      <c r="G17" s="56">
        <v>17</v>
      </c>
      <c r="H17" s="184">
        <v>0.5651595744680851</v>
      </c>
      <c r="I17" s="301">
        <v>37</v>
      </c>
      <c r="J17" s="184">
        <v>0.8879289656827454</v>
      </c>
    </row>
    <row r="18" spans="1:10" ht="12" customHeight="1">
      <c r="A18" s="317">
        <v>9</v>
      </c>
      <c r="B18" s="295" t="s">
        <v>58</v>
      </c>
      <c r="C18" s="56">
        <v>2365</v>
      </c>
      <c r="D18" s="184">
        <v>76.21656461488881</v>
      </c>
      <c r="E18" s="301">
        <v>1783</v>
      </c>
      <c r="F18" s="184">
        <v>76.39245929734362</v>
      </c>
      <c r="G18" s="56">
        <v>720</v>
      </c>
      <c r="H18" s="184">
        <v>30.443974630021142</v>
      </c>
      <c r="I18" s="301">
        <v>582</v>
      </c>
      <c r="J18" s="184">
        <v>32.64161525518789</v>
      </c>
    </row>
    <row r="19" spans="1:10" ht="12" customHeight="1">
      <c r="A19" s="317">
        <v>10</v>
      </c>
      <c r="B19" s="295" t="s">
        <v>57</v>
      </c>
      <c r="C19" s="56">
        <v>3478</v>
      </c>
      <c r="D19" s="184">
        <v>58.75</v>
      </c>
      <c r="E19" s="301">
        <v>2923</v>
      </c>
      <c r="F19" s="184">
        <v>70.46769527483124</v>
      </c>
      <c r="G19" s="56">
        <v>1046</v>
      </c>
      <c r="H19" s="184">
        <v>30.0747556066705</v>
      </c>
      <c r="I19" s="301">
        <v>1183</v>
      </c>
      <c r="J19" s="184">
        <v>40.47211768730756</v>
      </c>
    </row>
    <row r="20" spans="1:10" ht="12" customHeight="1">
      <c r="A20" s="317">
        <v>11</v>
      </c>
      <c r="B20" s="295" t="s">
        <v>56</v>
      </c>
      <c r="C20" s="56">
        <v>1778</v>
      </c>
      <c r="D20" s="184">
        <v>57.52183759301197</v>
      </c>
      <c r="E20" s="301">
        <v>2154</v>
      </c>
      <c r="F20" s="184">
        <v>70.53045186640472</v>
      </c>
      <c r="G20" s="56">
        <v>754</v>
      </c>
      <c r="H20" s="184">
        <v>42.407199100112486</v>
      </c>
      <c r="I20" s="301">
        <v>678</v>
      </c>
      <c r="J20" s="184">
        <v>31.47632311977716</v>
      </c>
    </row>
    <row r="21" spans="1:10" ht="12" customHeight="1">
      <c r="A21" s="317">
        <v>12</v>
      </c>
      <c r="B21" s="295" t="s">
        <v>55</v>
      </c>
      <c r="C21" s="56">
        <v>4904</v>
      </c>
      <c r="D21" s="184">
        <v>76.29122588674548</v>
      </c>
      <c r="E21" s="301">
        <v>4875</v>
      </c>
      <c r="F21" s="184">
        <v>81.5490130478421</v>
      </c>
      <c r="G21" s="56">
        <v>1272</v>
      </c>
      <c r="H21" s="184">
        <v>25.938009787928223</v>
      </c>
      <c r="I21" s="301">
        <v>1519</v>
      </c>
      <c r="J21" s="184">
        <v>31.15897435897436</v>
      </c>
    </row>
    <row r="22" spans="1:10" ht="12" customHeight="1">
      <c r="A22" s="317">
        <v>13</v>
      </c>
      <c r="B22" s="295" t="s">
        <v>54</v>
      </c>
      <c r="C22" s="56">
        <v>4503</v>
      </c>
      <c r="D22" s="184">
        <v>65.66054243219598</v>
      </c>
      <c r="E22" s="301">
        <v>5664</v>
      </c>
      <c r="F22" s="184">
        <v>64.0217022719566</v>
      </c>
      <c r="G22" s="56">
        <v>1768</v>
      </c>
      <c r="H22" s="184">
        <v>39.26271374639129</v>
      </c>
      <c r="I22" s="301">
        <v>2793</v>
      </c>
      <c r="J22" s="184">
        <v>49.311440677966104</v>
      </c>
    </row>
    <row r="23" spans="1:10" ht="12" customHeight="1">
      <c r="A23" s="317">
        <v>14</v>
      </c>
      <c r="B23" s="295" t="s">
        <v>53</v>
      </c>
      <c r="C23" s="56">
        <v>3256</v>
      </c>
      <c r="D23" s="184">
        <v>59.243085880640464</v>
      </c>
      <c r="E23" s="301">
        <v>3538</v>
      </c>
      <c r="F23" s="184">
        <v>63.553080653853065</v>
      </c>
      <c r="G23" s="56">
        <v>989</v>
      </c>
      <c r="H23" s="184">
        <v>30.374692874692876</v>
      </c>
      <c r="I23" s="301">
        <v>1310</v>
      </c>
      <c r="J23" s="184">
        <v>37.02656868287168</v>
      </c>
    </row>
    <row r="24" spans="1:10" ht="12" customHeight="1">
      <c r="A24" s="317">
        <v>15</v>
      </c>
      <c r="B24" s="295" t="s">
        <v>52</v>
      </c>
      <c r="C24" s="56">
        <v>5778</v>
      </c>
      <c r="D24" s="184">
        <v>48.07788317523715</v>
      </c>
      <c r="E24" s="301">
        <v>4322</v>
      </c>
      <c r="F24" s="184">
        <v>59.91128361519268</v>
      </c>
      <c r="G24" s="56">
        <v>4798</v>
      </c>
      <c r="H24" s="184">
        <v>83.03911388023538</v>
      </c>
      <c r="I24" s="301">
        <v>2688</v>
      </c>
      <c r="J24" s="184">
        <v>62.193428968070336</v>
      </c>
    </row>
    <row r="25" spans="1:10" ht="12" customHeight="1">
      <c r="A25" s="317">
        <v>16</v>
      </c>
      <c r="B25" s="295" t="s">
        <v>51</v>
      </c>
      <c r="C25" s="56">
        <v>3066</v>
      </c>
      <c r="D25" s="184">
        <v>67.20736519070583</v>
      </c>
      <c r="E25" s="301">
        <v>4890</v>
      </c>
      <c r="F25" s="184">
        <v>85.35521033339151</v>
      </c>
      <c r="G25" s="56">
        <v>1672</v>
      </c>
      <c r="H25" s="184">
        <v>54.53359425962166</v>
      </c>
      <c r="I25" s="301">
        <v>1119</v>
      </c>
      <c r="J25" s="184">
        <v>22.883435582822084</v>
      </c>
    </row>
    <row r="26" spans="1:10" ht="12" customHeight="1">
      <c r="A26" s="317">
        <v>17</v>
      </c>
      <c r="B26" s="295" t="s">
        <v>50</v>
      </c>
      <c r="C26" s="56">
        <v>3304</v>
      </c>
      <c r="D26" s="184">
        <v>71.13024757804091</v>
      </c>
      <c r="E26" s="301">
        <v>2462</v>
      </c>
      <c r="F26" s="184">
        <v>68.31298557158712</v>
      </c>
      <c r="G26" s="56">
        <v>1137</v>
      </c>
      <c r="H26" s="184">
        <v>34.412832929782084</v>
      </c>
      <c r="I26" s="301">
        <v>901</v>
      </c>
      <c r="J26" s="184">
        <v>36.59626320064988</v>
      </c>
    </row>
    <row r="27" spans="1:10" ht="12" customHeight="1">
      <c r="A27" s="317">
        <v>18</v>
      </c>
      <c r="B27" s="295" t="s">
        <v>49</v>
      </c>
      <c r="C27" s="56">
        <v>4300</v>
      </c>
      <c r="D27" s="184">
        <v>75.16168502010137</v>
      </c>
      <c r="E27" s="301">
        <v>3736</v>
      </c>
      <c r="F27" s="184">
        <v>72.79812938425565</v>
      </c>
      <c r="G27" s="56">
        <v>1206</v>
      </c>
      <c r="H27" s="184">
        <v>28.046511627906977</v>
      </c>
      <c r="I27" s="301">
        <v>1545</v>
      </c>
      <c r="J27" s="184">
        <v>41.354389721627406</v>
      </c>
    </row>
    <row r="28" spans="1:10" ht="12" customHeight="1">
      <c r="A28" s="317">
        <v>19</v>
      </c>
      <c r="B28" s="295" t="s">
        <v>48</v>
      </c>
      <c r="C28" s="56">
        <v>2235</v>
      </c>
      <c r="D28" s="184">
        <v>82.71650629163582</v>
      </c>
      <c r="E28" s="301">
        <v>1618</v>
      </c>
      <c r="F28" s="184">
        <v>79.35262383521334</v>
      </c>
      <c r="G28" s="56">
        <v>59</v>
      </c>
      <c r="H28" s="184">
        <v>2.639821029082774</v>
      </c>
      <c r="I28" s="301">
        <v>0</v>
      </c>
      <c r="J28" s="184">
        <v>0</v>
      </c>
    </row>
    <row r="29" spans="1:10" ht="12" customHeight="1">
      <c r="A29" s="317">
        <v>20</v>
      </c>
      <c r="B29" s="295" t="s">
        <v>47</v>
      </c>
      <c r="C29" s="56">
        <v>7442</v>
      </c>
      <c r="D29" s="184">
        <v>74.53179769654483</v>
      </c>
      <c r="E29" s="301">
        <v>6866</v>
      </c>
      <c r="F29" s="184">
        <v>72.1294253598067</v>
      </c>
      <c r="G29" s="56">
        <v>2310</v>
      </c>
      <c r="H29" s="184">
        <v>31.040042999193766</v>
      </c>
      <c r="I29" s="301">
        <v>2157</v>
      </c>
      <c r="J29" s="184">
        <v>31.415671424410135</v>
      </c>
    </row>
    <row r="30" spans="1:10" ht="12" customHeight="1">
      <c r="A30" s="317">
        <v>21</v>
      </c>
      <c r="B30" s="295" t="s">
        <v>46</v>
      </c>
      <c r="C30" s="56">
        <v>3373</v>
      </c>
      <c r="D30" s="184">
        <v>47.50035206308971</v>
      </c>
      <c r="E30" s="301">
        <v>3811</v>
      </c>
      <c r="F30" s="184">
        <v>69.27831303399383</v>
      </c>
      <c r="G30" s="56">
        <v>1001</v>
      </c>
      <c r="H30" s="184">
        <v>29.67684553809665</v>
      </c>
      <c r="I30" s="301">
        <v>1281</v>
      </c>
      <c r="J30" s="184">
        <v>33.6132248753608</v>
      </c>
    </row>
    <row r="31" spans="1:10" ht="12" customHeight="1">
      <c r="A31" s="317">
        <v>22</v>
      </c>
      <c r="B31" s="295" t="s">
        <v>45</v>
      </c>
      <c r="C31" s="56">
        <v>3987</v>
      </c>
      <c r="D31" s="184">
        <v>84.41668431081939</v>
      </c>
      <c r="E31" s="301">
        <v>6779</v>
      </c>
      <c r="F31" s="184">
        <v>86.40071373948508</v>
      </c>
      <c r="G31" s="56">
        <v>151</v>
      </c>
      <c r="H31" s="184">
        <v>3.787308753448708</v>
      </c>
      <c r="I31" s="301">
        <v>1540</v>
      </c>
      <c r="J31" s="184">
        <v>22.717214928455526</v>
      </c>
    </row>
    <row r="32" spans="1:10" ht="12" customHeight="1">
      <c r="A32" s="317">
        <v>23</v>
      </c>
      <c r="B32" s="295" t="s">
        <v>44</v>
      </c>
      <c r="C32" s="56">
        <v>2943</v>
      </c>
      <c r="D32" s="184">
        <v>76.68056279312142</v>
      </c>
      <c r="E32" s="301">
        <v>4918</v>
      </c>
      <c r="F32" s="184">
        <v>85.84395182405306</v>
      </c>
      <c r="G32" s="56">
        <v>52</v>
      </c>
      <c r="H32" s="184">
        <v>1.7669045191980972</v>
      </c>
      <c r="I32" s="301">
        <v>53</v>
      </c>
      <c r="J32" s="184">
        <v>1.0776738511590078</v>
      </c>
    </row>
    <row r="33" spans="1:10" ht="12" customHeight="1">
      <c r="A33" s="317">
        <v>24</v>
      </c>
      <c r="B33" s="295" t="s">
        <v>43</v>
      </c>
      <c r="C33" s="56">
        <v>1567</v>
      </c>
      <c r="D33" s="184">
        <v>69.64444444444445</v>
      </c>
      <c r="E33" s="301">
        <v>1235</v>
      </c>
      <c r="F33" s="184">
        <v>65.4478007419184</v>
      </c>
      <c r="G33" s="56">
        <v>518</v>
      </c>
      <c r="H33" s="184">
        <v>33.05679642629228</v>
      </c>
      <c r="I33" s="301">
        <v>263</v>
      </c>
      <c r="J33" s="184">
        <v>21.295546558704455</v>
      </c>
    </row>
    <row r="34" spans="1:10" ht="12" customHeight="1">
      <c r="A34" s="317">
        <v>25</v>
      </c>
      <c r="B34" s="295" t="s">
        <v>42</v>
      </c>
      <c r="C34" s="56">
        <v>2846</v>
      </c>
      <c r="D34" s="184">
        <v>85.05678421996413</v>
      </c>
      <c r="E34" s="301">
        <v>2864</v>
      </c>
      <c r="F34" s="184">
        <v>88.53168469860896</v>
      </c>
      <c r="G34" s="56">
        <v>64</v>
      </c>
      <c r="H34" s="184">
        <v>2.2487702037947996</v>
      </c>
      <c r="I34" s="301">
        <v>197</v>
      </c>
      <c r="J34" s="184">
        <v>6.878491620111732</v>
      </c>
    </row>
    <row r="35" spans="1:10" ht="12" customHeight="1">
      <c r="A35" s="317">
        <v>26</v>
      </c>
      <c r="B35" s="295" t="s">
        <v>41</v>
      </c>
      <c r="C35" s="56">
        <v>9203</v>
      </c>
      <c r="D35" s="184">
        <v>57.72801405093464</v>
      </c>
      <c r="E35" s="301">
        <v>6872</v>
      </c>
      <c r="F35" s="184">
        <v>59.64242319041833</v>
      </c>
      <c r="G35" s="56">
        <v>468</v>
      </c>
      <c r="H35" s="184">
        <v>5.08529827230251</v>
      </c>
      <c r="I35" s="301">
        <v>9</v>
      </c>
      <c r="J35" s="184">
        <v>0.1309662398137369</v>
      </c>
    </row>
    <row r="36" spans="1:10" ht="12" customHeight="1">
      <c r="A36" s="317">
        <v>27</v>
      </c>
      <c r="B36" s="295" t="s">
        <v>40</v>
      </c>
      <c r="C36" s="56">
        <v>1839</v>
      </c>
      <c r="D36" s="184">
        <v>81.04892022917585</v>
      </c>
      <c r="E36" s="301">
        <v>1570</v>
      </c>
      <c r="F36" s="184">
        <v>75.91876208897486</v>
      </c>
      <c r="G36" s="56">
        <v>101</v>
      </c>
      <c r="H36" s="184">
        <v>5.492115280043502</v>
      </c>
      <c r="I36" s="301">
        <v>382</v>
      </c>
      <c r="J36" s="184">
        <v>24.331210191082803</v>
      </c>
    </row>
    <row r="37" spans="1:10" ht="12" customHeight="1">
      <c r="A37" s="431"/>
      <c r="B37" s="430" t="s">
        <v>13</v>
      </c>
      <c r="C37" s="429">
        <v>117275</v>
      </c>
      <c r="D37" s="428">
        <v>66.41202353514132</v>
      </c>
      <c r="E37" s="429">
        <v>112678</v>
      </c>
      <c r="F37" s="428">
        <v>72.25820518411163</v>
      </c>
      <c r="G37" s="429">
        <v>30582</v>
      </c>
      <c r="H37" s="428">
        <v>26.07716904711149</v>
      </c>
      <c r="I37" s="429">
        <v>30160</v>
      </c>
      <c r="J37" s="428">
        <v>26.766538277214718</v>
      </c>
    </row>
    <row r="38" ht="12.75">
      <c r="C38" s="45"/>
    </row>
    <row r="39" ht="12.75">
      <c r="B39" s="237" t="s">
        <v>518</v>
      </c>
    </row>
    <row r="40" ht="12.75">
      <c r="B40" s="237" t="s">
        <v>517</v>
      </c>
    </row>
  </sheetData>
  <sheetProtection/>
  <mergeCells count="15">
    <mergeCell ref="A2:J2"/>
    <mergeCell ref="A3:J3"/>
    <mergeCell ref="A4:J4"/>
    <mergeCell ref="A6:A8"/>
    <mergeCell ref="B6:B8"/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95"/>
  <sheetViews>
    <sheetView zoomScalePageLayoutView="0" workbookViewId="0" topLeftCell="C9">
      <selection activeCell="J27" sqref="J27"/>
    </sheetView>
  </sheetViews>
  <sheetFormatPr defaultColWidth="9.00390625" defaultRowHeight="12.75"/>
  <cols>
    <col min="1" max="1" width="4.375" style="1" customWidth="1"/>
    <col min="2" max="2" width="23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9" width="7.875" style="1" customWidth="1"/>
    <col min="10" max="10" width="8.625" style="1" customWidth="1"/>
    <col min="11" max="11" width="7.625" style="1" customWidth="1"/>
    <col min="12" max="12" width="8.125" style="1" customWidth="1"/>
    <col min="13" max="13" width="9.00390625" style="1" customWidth="1"/>
    <col min="14" max="14" width="10.125" style="1" customWidth="1"/>
    <col min="15" max="15" width="8.375" style="1" customWidth="1"/>
    <col min="16" max="16" width="8.00390625" style="1" customWidth="1"/>
    <col min="17" max="18" width="7.125" style="1" customWidth="1"/>
    <col min="19" max="19" width="6.125" style="1" customWidth="1"/>
    <col min="20" max="20" width="7.25390625" style="1" customWidth="1"/>
    <col min="21" max="21" width="6.75390625" style="1" customWidth="1"/>
    <col min="22" max="16384" width="9.125" style="1" customWidth="1"/>
  </cols>
  <sheetData>
    <row r="1" spans="15:22" ht="11.25" customHeight="1">
      <c r="O1" s="1" t="s">
        <v>533</v>
      </c>
      <c r="T1" s="20"/>
      <c r="U1" s="20"/>
      <c r="V1" s="20"/>
    </row>
    <row r="2" spans="1:22" ht="15.75">
      <c r="A2" s="528" t="s">
        <v>532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T2" s="20"/>
      <c r="U2" s="20"/>
      <c r="V2" s="20"/>
    </row>
    <row r="3" spans="8:22" ht="15.75" customHeight="1">
      <c r="H3" s="103"/>
      <c r="T3" s="20"/>
      <c r="U3" s="20"/>
      <c r="V3" s="20"/>
    </row>
    <row r="4" spans="1:22" ht="14.25" customHeight="1">
      <c r="A4" s="476" t="s">
        <v>2</v>
      </c>
      <c r="B4" s="474" t="s">
        <v>78</v>
      </c>
      <c r="C4" s="580" t="s">
        <v>531</v>
      </c>
      <c r="D4" s="580"/>
      <c r="E4" s="573" t="s">
        <v>530</v>
      </c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T4" s="20"/>
      <c r="U4" s="20"/>
      <c r="V4" s="20"/>
    </row>
    <row r="5" spans="1:22" ht="12" customHeight="1">
      <c r="A5" s="476"/>
      <c r="B5" s="474"/>
      <c r="C5" s="580"/>
      <c r="D5" s="580"/>
      <c r="E5" s="580" t="s">
        <v>13</v>
      </c>
      <c r="F5" s="580"/>
      <c r="G5" s="581" t="s">
        <v>354</v>
      </c>
      <c r="H5" s="581"/>
      <c r="I5" s="509" t="s">
        <v>11</v>
      </c>
      <c r="J5" s="509"/>
      <c r="K5" s="509"/>
      <c r="L5" s="509"/>
      <c r="M5" s="509"/>
      <c r="N5" s="509"/>
      <c r="O5" s="509"/>
      <c r="P5" s="509"/>
      <c r="T5" s="20"/>
      <c r="U5" s="20"/>
      <c r="V5" s="20"/>
    </row>
    <row r="6" spans="1:22" ht="12.75">
      <c r="A6" s="476"/>
      <c r="B6" s="474"/>
      <c r="C6" s="580"/>
      <c r="D6" s="580"/>
      <c r="E6" s="580"/>
      <c r="F6" s="580"/>
      <c r="G6" s="581"/>
      <c r="H6" s="581"/>
      <c r="I6" s="580" t="s">
        <v>366</v>
      </c>
      <c r="J6" s="580"/>
      <c r="K6" s="579" t="s">
        <v>365</v>
      </c>
      <c r="L6" s="579"/>
      <c r="M6" s="582" t="s">
        <v>529</v>
      </c>
      <c r="N6" s="582"/>
      <c r="O6" s="579" t="s">
        <v>363</v>
      </c>
      <c r="P6" s="579"/>
      <c r="T6" s="20"/>
      <c r="U6" s="20"/>
      <c r="V6" s="20"/>
    </row>
    <row r="7" spans="1:22" ht="21.75" customHeight="1">
      <c r="A7" s="476"/>
      <c r="B7" s="474"/>
      <c r="C7" s="580"/>
      <c r="D7" s="580"/>
      <c r="E7" s="580"/>
      <c r="F7" s="580"/>
      <c r="G7" s="581"/>
      <c r="H7" s="581"/>
      <c r="I7" s="580"/>
      <c r="J7" s="580"/>
      <c r="K7" s="579"/>
      <c r="L7" s="579"/>
      <c r="M7" s="582"/>
      <c r="N7" s="582"/>
      <c r="O7" s="579"/>
      <c r="P7" s="579"/>
      <c r="T7" s="20"/>
      <c r="U7" s="20"/>
      <c r="V7" s="20"/>
    </row>
    <row r="8" spans="1:22" ht="38.25">
      <c r="A8" s="476"/>
      <c r="B8" s="474"/>
      <c r="C8" s="104" t="s">
        <v>4</v>
      </c>
      <c r="D8" s="104" t="s">
        <v>5</v>
      </c>
      <c r="E8" s="104" t="s">
        <v>4</v>
      </c>
      <c r="F8" s="104" t="s">
        <v>5</v>
      </c>
      <c r="G8" s="245" t="s">
        <v>4</v>
      </c>
      <c r="H8" s="245" t="s">
        <v>5</v>
      </c>
      <c r="I8" s="104" t="s">
        <v>4</v>
      </c>
      <c r="J8" s="104" t="s">
        <v>5</v>
      </c>
      <c r="K8" s="245" t="s">
        <v>4</v>
      </c>
      <c r="L8" s="245" t="s">
        <v>5</v>
      </c>
      <c r="M8" s="104" t="s">
        <v>4</v>
      </c>
      <c r="N8" s="104" t="s">
        <v>5</v>
      </c>
      <c r="O8" s="245" t="s">
        <v>4</v>
      </c>
      <c r="P8" s="245" t="s">
        <v>5</v>
      </c>
      <c r="Q8" s="440"/>
      <c r="R8" s="440"/>
      <c r="S8" s="440"/>
      <c r="T8" s="440"/>
      <c r="U8" s="440"/>
      <c r="V8" s="432"/>
    </row>
    <row r="9" spans="1:24" ht="12" customHeight="1">
      <c r="A9" s="102" t="s">
        <v>8</v>
      </c>
      <c r="B9" s="102" t="s">
        <v>9</v>
      </c>
      <c r="C9" s="244">
        <v>1</v>
      </c>
      <c r="D9" s="244">
        <v>2</v>
      </c>
      <c r="E9" s="244">
        <v>3</v>
      </c>
      <c r="F9" s="244">
        <v>4</v>
      </c>
      <c r="G9" s="347">
        <v>5</v>
      </c>
      <c r="H9" s="347">
        <v>6</v>
      </c>
      <c r="I9" s="244">
        <v>7</v>
      </c>
      <c r="J9" s="244">
        <v>8</v>
      </c>
      <c r="K9" s="347">
        <v>9</v>
      </c>
      <c r="L9" s="347">
        <v>10</v>
      </c>
      <c r="M9" s="244">
        <v>11</v>
      </c>
      <c r="N9" s="244">
        <v>12</v>
      </c>
      <c r="O9" s="347">
        <v>13</v>
      </c>
      <c r="P9" s="347">
        <v>14</v>
      </c>
      <c r="Q9" s="439"/>
      <c r="R9" s="439"/>
      <c r="S9" s="439"/>
      <c r="T9" s="439"/>
      <c r="U9" s="439"/>
      <c r="V9" s="438"/>
      <c r="W9" s="237"/>
      <c r="X9" s="237"/>
    </row>
    <row r="10" spans="1:24" ht="12" customHeight="1">
      <c r="A10" s="101">
        <v>1</v>
      </c>
      <c r="B10" s="295" t="s">
        <v>66</v>
      </c>
      <c r="C10" s="303">
        <v>31188</v>
      </c>
      <c r="D10" s="302">
        <v>93621</v>
      </c>
      <c r="E10" s="303">
        <v>3781</v>
      </c>
      <c r="F10" s="301">
        <v>11082</v>
      </c>
      <c r="G10" s="184">
        <v>12.123252533025523</v>
      </c>
      <c r="H10" s="184">
        <v>11.837087832858012</v>
      </c>
      <c r="I10" s="303">
        <v>51</v>
      </c>
      <c r="J10" s="301">
        <v>89</v>
      </c>
      <c r="K10" s="184">
        <v>1.348849510711452</v>
      </c>
      <c r="L10" s="184">
        <v>0.8031041328280093</v>
      </c>
      <c r="M10" s="303">
        <v>2656</v>
      </c>
      <c r="N10" s="29">
        <v>1541</v>
      </c>
      <c r="O10" s="184">
        <v>1.348849510711452</v>
      </c>
      <c r="P10" s="184">
        <v>14.018011461839352</v>
      </c>
      <c r="Q10" s="433"/>
      <c r="R10" s="433"/>
      <c r="S10" s="433"/>
      <c r="T10" s="435"/>
      <c r="U10" s="433"/>
      <c r="V10" s="433"/>
      <c r="W10" s="434"/>
      <c r="X10" s="433"/>
    </row>
    <row r="11" spans="1:24" ht="12" customHeight="1">
      <c r="A11" s="101">
        <v>2</v>
      </c>
      <c r="B11" s="295" t="s">
        <v>65</v>
      </c>
      <c r="C11" s="303">
        <v>6583</v>
      </c>
      <c r="D11" s="302">
        <v>98228</v>
      </c>
      <c r="E11" s="303">
        <v>942</v>
      </c>
      <c r="F11" s="301">
        <v>12849</v>
      </c>
      <c r="G11" s="184">
        <v>14.309585295457998</v>
      </c>
      <c r="H11" s="184">
        <v>13.080791627641814</v>
      </c>
      <c r="I11" s="303">
        <v>47</v>
      </c>
      <c r="J11" s="301">
        <v>37</v>
      </c>
      <c r="K11" s="184">
        <v>4.989384288747346</v>
      </c>
      <c r="L11" s="184">
        <v>0.2879601525410538</v>
      </c>
      <c r="M11" s="303">
        <v>139</v>
      </c>
      <c r="N11" s="29">
        <v>20</v>
      </c>
      <c r="O11" s="184">
        <v>4.989384288747346</v>
      </c>
      <c r="P11" s="184">
        <v>0.1561036528254761</v>
      </c>
      <c r="Q11" s="433"/>
      <c r="R11" s="433"/>
      <c r="S11" s="433"/>
      <c r="T11" s="435"/>
      <c r="U11" s="433"/>
      <c r="V11" s="433"/>
      <c r="W11" s="434"/>
      <c r="X11" s="433"/>
    </row>
    <row r="12" spans="1:24" ht="12" customHeight="1">
      <c r="A12" s="101">
        <v>3</v>
      </c>
      <c r="B12" s="295" t="s">
        <v>64</v>
      </c>
      <c r="C12" s="303">
        <v>5222</v>
      </c>
      <c r="D12" s="302">
        <v>49196</v>
      </c>
      <c r="E12" s="303">
        <v>959</v>
      </c>
      <c r="F12" s="301">
        <v>5140</v>
      </c>
      <c r="G12" s="184">
        <v>18.364611260053618</v>
      </c>
      <c r="H12" s="184">
        <v>10.448003902756321</v>
      </c>
      <c r="I12" s="303">
        <v>4</v>
      </c>
      <c r="J12" s="301">
        <v>4</v>
      </c>
      <c r="K12" s="184">
        <v>0.4171011470281543</v>
      </c>
      <c r="L12" s="184">
        <v>0.07782101167315175</v>
      </c>
      <c r="M12" s="303">
        <v>20</v>
      </c>
      <c r="N12" s="29">
        <v>9</v>
      </c>
      <c r="O12" s="184">
        <v>0.4171011470281543</v>
      </c>
      <c r="P12" s="184">
        <v>0.17523364485981308</v>
      </c>
      <c r="Q12" s="433"/>
      <c r="R12" s="433"/>
      <c r="S12" s="433"/>
      <c r="T12" s="435"/>
      <c r="U12" s="433"/>
      <c r="V12" s="433"/>
      <c r="W12" s="434"/>
      <c r="X12" s="433"/>
    </row>
    <row r="13" spans="1:24" ht="12" customHeight="1">
      <c r="A13" s="101">
        <v>4</v>
      </c>
      <c r="B13" s="295" t="s">
        <v>63</v>
      </c>
      <c r="C13" s="303">
        <v>23877</v>
      </c>
      <c r="D13" s="302">
        <v>94526</v>
      </c>
      <c r="E13" s="303">
        <v>7411</v>
      </c>
      <c r="F13" s="301">
        <v>20797</v>
      </c>
      <c r="G13" s="184">
        <v>31.0382376345437</v>
      </c>
      <c r="H13" s="184">
        <v>22.00135412479106</v>
      </c>
      <c r="I13" s="303">
        <v>174</v>
      </c>
      <c r="J13" s="301">
        <v>322</v>
      </c>
      <c r="K13" s="184">
        <v>2.3478612872756712</v>
      </c>
      <c r="L13" s="184">
        <v>1.5483002356109055</v>
      </c>
      <c r="M13" s="303">
        <v>1917</v>
      </c>
      <c r="N13" s="29">
        <v>2464</v>
      </c>
      <c r="O13" s="184">
        <v>2.3478612872756712</v>
      </c>
      <c r="P13" s="184">
        <v>12.034188034188034</v>
      </c>
      <c r="Q13" s="433"/>
      <c r="R13" s="433"/>
      <c r="S13" s="433"/>
      <c r="T13" s="435"/>
      <c r="U13" s="433"/>
      <c r="V13" s="433"/>
      <c r="W13" s="434"/>
      <c r="X13" s="433"/>
    </row>
    <row r="14" spans="1:24" ht="12" customHeight="1">
      <c r="A14" s="101">
        <v>5</v>
      </c>
      <c r="B14" s="295" t="s">
        <v>62</v>
      </c>
      <c r="C14" s="303">
        <v>105067</v>
      </c>
      <c r="D14" s="302">
        <v>303506</v>
      </c>
      <c r="E14" s="303">
        <v>7583</v>
      </c>
      <c r="F14" s="301">
        <v>41449</v>
      </c>
      <c r="G14" s="184">
        <v>7.217299437501785</v>
      </c>
      <c r="H14" s="184">
        <v>13.656731662635993</v>
      </c>
      <c r="I14" s="303">
        <v>134</v>
      </c>
      <c r="J14" s="301">
        <v>100</v>
      </c>
      <c r="K14" s="184">
        <v>1.7671106422260319</v>
      </c>
      <c r="L14" s="184">
        <v>0.2412603440372506</v>
      </c>
      <c r="M14" s="303">
        <v>4469</v>
      </c>
      <c r="N14" s="29">
        <v>1708</v>
      </c>
      <c r="O14" s="184">
        <v>1.7671106422260319</v>
      </c>
      <c r="P14" s="184">
        <v>4.130692398848823</v>
      </c>
      <c r="Q14" s="433"/>
      <c r="R14" s="433"/>
      <c r="S14" s="433"/>
      <c r="T14" s="435"/>
      <c r="U14" s="433"/>
      <c r="V14" s="433"/>
      <c r="W14" s="434"/>
      <c r="X14" s="433"/>
    </row>
    <row r="15" spans="1:24" ht="12" customHeight="1">
      <c r="A15" s="101">
        <v>6</v>
      </c>
      <c r="B15" s="295" t="s">
        <v>61</v>
      </c>
      <c r="C15" s="303">
        <v>24855</v>
      </c>
      <c r="D15" s="302">
        <v>52543</v>
      </c>
      <c r="E15" s="303">
        <v>9263</v>
      </c>
      <c r="F15" s="301">
        <v>17368</v>
      </c>
      <c r="G15" s="184">
        <v>37.26815530074432</v>
      </c>
      <c r="H15" s="184">
        <v>33.054831281046</v>
      </c>
      <c r="I15" s="303">
        <v>34</v>
      </c>
      <c r="J15" s="301">
        <v>28</v>
      </c>
      <c r="K15" s="184">
        <v>0.3670517111087121</v>
      </c>
      <c r="L15" s="184">
        <v>0.16121602947950253</v>
      </c>
      <c r="M15" s="303">
        <v>5433</v>
      </c>
      <c r="N15" s="29">
        <v>6611</v>
      </c>
      <c r="O15" s="184">
        <v>0.3670517111087121</v>
      </c>
      <c r="P15" s="184">
        <v>38.12572087658593</v>
      </c>
      <c r="Q15" s="433"/>
      <c r="R15" s="433"/>
      <c r="S15" s="433"/>
      <c r="T15" s="435"/>
      <c r="U15" s="433"/>
      <c r="V15" s="433"/>
      <c r="W15" s="434"/>
      <c r="X15" s="433"/>
    </row>
    <row r="16" spans="1:24" ht="12" customHeight="1">
      <c r="A16" s="101">
        <v>7</v>
      </c>
      <c r="B16" s="295" t="s">
        <v>60</v>
      </c>
      <c r="C16" s="303">
        <v>7639</v>
      </c>
      <c r="D16" s="302">
        <v>25752</v>
      </c>
      <c r="E16" s="303">
        <v>2056</v>
      </c>
      <c r="F16" s="301">
        <v>4268</v>
      </c>
      <c r="G16" s="184">
        <v>26.914517607016624</v>
      </c>
      <c r="H16" s="184">
        <v>16.573470021745884</v>
      </c>
      <c r="I16" s="303">
        <v>12</v>
      </c>
      <c r="J16" s="301">
        <v>51</v>
      </c>
      <c r="K16" s="184">
        <v>0.5836575875486382</v>
      </c>
      <c r="L16" s="184">
        <v>1.1949390815370198</v>
      </c>
      <c r="M16" s="303">
        <v>103</v>
      </c>
      <c r="N16" s="29">
        <v>51</v>
      </c>
      <c r="O16" s="184">
        <v>0.5836575875486382</v>
      </c>
      <c r="P16" s="184">
        <v>1.2093905620109082</v>
      </c>
      <c r="Q16" s="433"/>
      <c r="R16" s="433"/>
      <c r="S16" s="433"/>
      <c r="T16" s="435"/>
      <c r="U16" s="433"/>
      <c r="V16" s="433"/>
      <c r="W16" s="434"/>
      <c r="X16" s="433"/>
    </row>
    <row r="17" spans="1:24" ht="12" customHeight="1">
      <c r="A17" s="101">
        <v>8</v>
      </c>
      <c r="B17" s="295" t="s">
        <v>59</v>
      </c>
      <c r="C17" s="303">
        <v>18528</v>
      </c>
      <c r="D17" s="302">
        <v>135135</v>
      </c>
      <c r="E17" s="303">
        <v>2752</v>
      </c>
      <c r="F17" s="301">
        <v>22797</v>
      </c>
      <c r="G17" s="184">
        <v>14.853195164075993</v>
      </c>
      <c r="H17" s="184">
        <v>16.86979686979687</v>
      </c>
      <c r="I17" s="303">
        <v>45</v>
      </c>
      <c r="J17" s="301">
        <v>31</v>
      </c>
      <c r="K17" s="184">
        <v>1.635174418604651</v>
      </c>
      <c r="L17" s="184">
        <v>0.13598280475501162</v>
      </c>
      <c r="M17" s="303">
        <v>717</v>
      </c>
      <c r="N17" s="29">
        <v>6012</v>
      </c>
      <c r="O17" s="184">
        <v>1.635174418604651</v>
      </c>
      <c r="P17" s="184">
        <v>26.40780110691382</v>
      </c>
      <c r="Q17" s="433"/>
      <c r="R17" s="433"/>
      <c r="S17" s="433"/>
      <c r="T17" s="435"/>
      <c r="U17" s="433"/>
      <c r="V17" s="433"/>
      <c r="W17" s="434"/>
      <c r="X17" s="433"/>
    </row>
    <row r="18" spans="1:24" ht="12" customHeight="1">
      <c r="A18" s="101">
        <v>9</v>
      </c>
      <c r="B18" s="295" t="s">
        <v>58</v>
      </c>
      <c r="C18" s="303">
        <v>9119</v>
      </c>
      <c r="D18" s="302">
        <v>66564</v>
      </c>
      <c r="E18" s="303">
        <v>2172</v>
      </c>
      <c r="F18" s="301">
        <v>8421</v>
      </c>
      <c r="G18" s="184">
        <v>23.81840114047593</v>
      </c>
      <c r="H18" s="184">
        <v>12.650982513070128</v>
      </c>
      <c r="I18" s="303">
        <v>18</v>
      </c>
      <c r="J18" s="301">
        <v>13</v>
      </c>
      <c r="K18" s="184">
        <v>0.8287292817679558</v>
      </c>
      <c r="L18" s="184">
        <v>0.15437596484978033</v>
      </c>
      <c r="M18" s="303">
        <v>51</v>
      </c>
      <c r="N18" s="29">
        <v>102</v>
      </c>
      <c r="O18" s="184">
        <v>0.8287292817679558</v>
      </c>
      <c r="P18" s="184">
        <v>1.2131303520456709</v>
      </c>
      <c r="Q18" s="433"/>
      <c r="R18" s="433"/>
      <c r="S18" s="433"/>
      <c r="T18" s="435"/>
      <c r="U18" s="433"/>
      <c r="V18" s="433"/>
      <c r="W18" s="434"/>
      <c r="X18" s="433"/>
    </row>
    <row r="19" spans="1:24" ht="12" customHeight="1">
      <c r="A19" s="101">
        <v>10</v>
      </c>
      <c r="B19" s="295" t="s">
        <v>57</v>
      </c>
      <c r="C19" s="303">
        <v>15244</v>
      </c>
      <c r="D19" s="302">
        <v>225116</v>
      </c>
      <c r="E19" s="303">
        <v>1020</v>
      </c>
      <c r="F19" s="301">
        <v>54828</v>
      </c>
      <c r="G19" s="184">
        <v>6.69115717659407</v>
      </c>
      <c r="H19" s="184">
        <v>24.355443415838945</v>
      </c>
      <c r="I19" s="303">
        <v>59</v>
      </c>
      <c r="J19" s="301">
        <v>112</v>
      </c>
      <c r="K19" s="184">
        <v>5.784313725490196</v>
      </c>
      <c r="L19" s="184">
        <v>0.2042751878602174</v>
      </c>
      <c r="M19" s="303">
        <v>175</v>
      </c>
      <c r="N19" s="29">
        <v>4344</v>
      </c>
      <c r="O19" s="184">
        <v>5.784313725490196</v>
      </c>
      <c r="P19" s="184">
        <v>7.939176840412311</v>
      </c>
      <c r="Q19" s="433"/>
      <c r="R19" s="433"/>
      <c r="S19" s="433"/>
      <c r="T19" s="435"/>
      <c r="U19" s="433"/>
      <c r="V19" s="433"/>
      <c r="W19" s="434"/>
      <c r="X19" s="433"/>
    </row>
    <row r="20" spans="1:24" ht="12" customHeight="1">
      <c r="A20" s="101">
        <v>11</v>
      </c>
      <c r="B20" s="295" t="s">
        <v>56</v>
      </c>
      <c r="C20" s="303">
        <v>26173</v>
      </c>
      <c r="D20" s="302">
        <v>57349</v>
      </c>
      <c r="E20" s="303">
        <v>3839</v>
      </c>
      <c r="F20" s="301">
        <v>11234</v>
      </c>
      <c r="G20" s="184">
        <v>14.667787414511137</v>
      </c>
      <c r="H20" s="184">
        <v>19.588833283928228</v>
      </c>
      <c r="I20" s="303">
        <v>36</v>
      </c>
      <c r="J20" s="301">
        <v>12</v>
      </c>
      <c r="K20" s="184">
        <v>0.9377442042198489</v>
      </c>
      <c r="L20" s="184">
        <v>0.10681858643403952</v>
      </c>
      <c r="M20" s="303">
        <v>1194</v>
      </c>
      <c r="N20" s="29">
        <v>1112</v>
      </c>
      <c r="O20" s="184">
        <v>0.9377442042198489</v>
      </c>
      <c r="P20" s="184">
        <v>9.909107111031902</v>
      </c>
      <c r="Q20" s="433"/>
      <c r="R20" s="433"/>
      <c r="S20" s="433"/>
      <c r="T20" s="435"/>
      <c r="U20" s="433"/>
      <c r="V20" s="433"/>
      <c r="W20" s="434"/>
      <c r="X20" s="433"/>
    </row>
    <row r="21" spans="1:24" ht="12" customHeight="1">
      <c r="A21" s="101">
        <v>12</v>
      </c>
      <c r="B21" s="295" t="s">
        <v>55</v>
      </c>
      <c r="C21" s="303">
        <v>47984</v>
      </c>
      <c r="D21" s="302">
        <v>75894</v>
      </c>
      <c r="E21" s="303">
        <v>3191</v>
      </c>
      <c r="F21" s="301">
        <v>13526</v>
      </c>
      <c r="G21" s="184">
        <v>6.6501333777925975</v>
      </c>
      <c r="H21" s="184">
        <v>17.8222257358948</v>
      </c>
      <c r="I21" s="303">
        <v>149</v>
      </c>
      <c r="J21" s="301">
        <v>174</v>
      </c>
      <c r="K21" s="184">
        <v>4.669382638671263</v>
      </c>
      <c r="L21" s="184">
        <v>1.2864113559071417</v>
      </c>
      <c r="M21" s="303">
        <v>639</v>
      </c>
      <c r="N21" s="29">
        <v>788</v>
      </c>
      <c r="O21" s="184">
        <v>4.669382638671263</v>
      </c>
      <c r="P21" s="184">
        <v>5.9017375674056325</v>
      </c>
      <c r="Q21" s="433"/>
      <c r="R21" s="433"/>
      <c r="S21" s="433"/>
      <c r="T21" s="435"/>
      <c r="U21" s="433"/>
      <c r="V21" s="433"/>
      <c r="W21" s="434"/>
      <c r="X21" s="433"/>
    </row>
    <row r="22" spans="1:24" ht="12" customHeight="1">
      <c r="A22" s="101">
        <v>13</v>
      </c>
      <c r="B22" s="295" t="s">
        <v>54</v>
      </c>
      <c r="C22" s="303">
        <v>11611</v>
      </c>
      <c r="D22" s="302">
        <v>21108</v>
      </c>
      <c r="E22" s="303">
        <v>2376</v>
      </c>
      <c r="F22" s="301">
        <v>3180</v>
      </c>
      <c r="G22" s="184">
        <v>20.463353716303505</v>
      </c>
      <c r="H22" s="184">
        <v>15.065378055713474</v>
      </c>
      <c r="I22" s="303">
        <v>196</v>
      </c>
      <c r="J22" s="301">
        <v>110</v>
      </c>
      <c r="K22" s="184">
        <v>8.24915824915825</v>
      </c>
      <c r="L22" s="184">
        <v>3.459119496855346</v>
      </c>
      <c r="M22" s="303">
        <v>708</v>
      </c>
      <c r="N22" s="29">
        <v>384</v>
      </c>
      <c r="O22" s="184">
        <v>8.24915824915825</v>
      </c>
      <c r="P22" s="184">
        <v>12.50814332247557</v>
      </c>
      <c r="Q22" s="433"/>
      <c r="R22" s="433"/>
      <c r="S22" s="433"/>
      <c r="T22" s="435"/>
      <c r="U22" s="433"/>
      <c r="V22" s="433"/>
      <c r="W22" s="434"/>
      <c r="X22" s="433"/>
    </row>
    <row r="23" spans="1:24" ht="12" customHeight="1">
      <c r="A23" s="101">
        <v>14</v>
      </c>
      <c r="B23" s="295" t="s">
        <v>53</v>
      </c>
      <c r="C23" s="303">
        <v>9925</v>
      </c>
      <c r="D23" s="302">
        <v>64518</v>
      </c>
      <c r="E23" s="303">
        <v>2248</v>
      </c>
      <c r="F23" s="301">
        <v>10945</v>
      </c>
      <c r="G23" s="184">
        <v>22.649874055415616</v>
      </c>
      <c r="H23" s="184">
        <v>16.96425803651694</v>
      </c>
      <c r="I23" s="303">
        <v>51</v>
      </c>
      <c r="J23" s="301">
        <v>29</v>
      </c>
      <c r="K23" s="184">
        <v>2.2686832740213525</v>
      </c>
      <c r="L23" s="184">
        <v>0.2649611694837825</v>
      </c>
      <c r="M23" s="303">
        <v>705</v>
      </c>
      <c r="N23" s="29">
        <v>388</v>
      </c>
      <c r="O23" s="184">
        <v>2.2686832740213525</v>
      </c>
      <c r="P23" s="184">
        <v>3.5544155368266765</v>
      </c>
      <c r="Q23" s="433"/>
      <c r="R23" s="433"/>
      <c r="S23" s="433"/>
      <c r="T23" s="435"/>
      <c r="U23" s="433"/>
      <c r="V23" s="433"/>
      <c r="W23" s="434"/>
      <c r="X23" s="433"/>
    </row>
    <row r="24" spans="1:24" ht="12" customHeight="1">
      <c r="A24" s="101">
        <v>15</v>
      </c>
      <c r="B24" s="295" t="s">
        <v>52</v>
      </c>
      <c r="C24" s="303">
        <v>11315</v>
      </c>
      <c r="D24" s="302">
        <v>59071</v>
      </c>
      <c r="E24" s="303">
        <v>3464</v>
      </c>
      <c r="F24" s="301">
        <v>17127</v>
      </c>
      <c r="G24" s="184">
        <v>30.614228899690676</v>
      </c>
      <c r="H24" s="184">
        <v>28.993922567757448</v>
      </c>
      <c r="I24" s="303">
        <v>70</v>
      </c>
      <c r="J24" s="301">
        <v>71</v>
      </c>
      <c r="K24" s="184">
        <v>2.020785219399538</v>
      </c>
      <c r="L24" s="184">
        <v>0.4145501255327845</v>
      </c>
      <c r="M24" s="303">
        <v>806</v>
      </c>
      <c r="N24" s="29">
        <v>2654</v>
      </c>
      <c r="O24" s="184">
        <v>2.020785219399538</v>
      </c>
      <c r="P24" s="184">
        <v>15.560506566604126</v>
      </c>
      <c r="Q24" s="433"/>
      <c r="R24" s="433"/>
      <c r="S24" s="433"/>
      <c r="T24" s="435"/>
      <c r="U24" s="433"/>
      <c r="V24" s="433"/>
      <c r="W24" s="434"/>
      <c r="X24" s="433"/>
    </row>
    <row r="25" spans="1:24" ht="12" customHeight="1">
      <c r="A25" s="101">
        <v>16</v>
      </c>
      <c r="B25" s="295" t="s">
        <v>51</v>
      </c>
      <c r="C25" s="303">
        <v>25141</v>
      </c>
      <c r="D25" s="302">
        <v>101997</v>
      </c>
      <c r="E25" s="303">
        <v>1903</v>
      </c>
      <c r="F25" s="301">
        <v>18515</v>
      </c>
      <c r="G25" s="184">
        <v>7.569309096694642</v>
      </c>
      <c r="H25" s="184">
        <v>18.152494681216112</v>
      </c>
      <c r="I25" s="303">
        <v>63</v>
      </c>
      <c r="J25" s="301">
        <v>22</v>
      </c>
      <c r="K25" s="184">
        <v>3.3105622700998425</v>
      </c>
      <c r="L25" s="184">
        <v>0.11882257628949501</v>
      </c>
      <c r="M25" s="303">
        <v>309</v>
      </c>
      <c r="N25" s="29">
        <v>2530</v>
      </c>
      <c r="O25" s="184">
        <v>3.3105622700998425</v>
      </c>
      <c r="P25" s="184">
        <v>13.680852214351377</v>
      </c>
      <c r="Q25" s="433"/>
      <c r="R25" s="433"/>
      <c r="S25" s="433"/>
      <c r="T25" s="435"/>
      <c r="U25" s="433"/>
      <c r="V25" s="433"/>
      <c r="W25" s="434"/>
      <c r="X25" s="433"/>
    </row>
    <row r="26" spans="1:24" ht="12" customHeight="1">
      <c r="A26" s="101">
        <v>17</v>
      </c>
      <c r="B26" s="295" t="s">
        <v>50</v>
      </c>
      <c r="C26" s="303">
        <v>8096</v>
      </c>
      <c r="D26" s="302">
        <v>31843</v>
      </c>
      <c r="E26" s="303">
        <v>2537</v>
      </c>
      <c r="F26" s="301">
        <v>8958</v>
      </c>
      <c r="G26" s="184">
        <v>31.336462450592887</v>
      </c>
      <c r="H26" s="184">
        <v>28.13177150394121</v>
      </c>
      <c r="I26" s="303">
        <v>28</v>
      </c>
      <c r="J26" s="301">
        <v>32</v>
      </c>
      <c r="K26" s="184">
        <v>1.103665746945211</v>
      </c>
      <c r="L26" s="184">
        <v>0.3572225943290913</v>
      </c>
      <c r="M26" s="303">
        <v>612</v>
      </c>
      <c r="N26" s="29">
        <v>665</v>
      </c>
      <c r="O26" s="184">
        <v>1.103665746945211</v>
      </c>
      <c r="P26" s="184">
        <v>7.45014564194488</v>
      </c>
      <c r="Q26" s="433"/>
      <c r="R26" s="433"/>
      <c r="S26" s="433"/>
      <c r="T26" s="435"/>
      <c r="U26" s="433"/>
      <c r="V26" s="433"/>
      <c r="W26" s="434"/>
      <c r="X26" s="433"/>
    </row>
    <row r="27" spans="1:24" ht="12" customHeight="1">
      <c r="A27" s="101">
        <v>18</v>
      </c>
      <c r="B27" s="295" t="s">
        <v>49</v>
      </c>
      <c r="C27" s="303">
        <v>30250</v>
      </c>
      <c r="D27" s="302">
        <v>59111</v>
      </c>
      <c r="E27" s="303">
        <v>2112</v>
      </c>
      <c r="F27" s="301">
        <v>6854</v>
      </c>
      <c r="G27" s="184">
        <v>6.9818181818181815</v>
      </c>
      <c r="H27" s="184">
        <v>11.595134577320634</v>
      </c>
      <c r="I27" s="303">
        <v>257</v>
      </c>
      <c r="J27" s="301">
        <v>80</v>
      </c>
      <c r="K27" s="184">
        <v>12.168560606060606</v>
      </c>
      <c r="L27" s="184">
        <v>1.1672016340822877</v>
      </c>
      <c r="M27" s="303">
        <v>1086</v>
      </c>
      <c r="N27" s="29">
        <v>324</v>
      </c>
      <c r="O27" s="184">
        <v>12.168560606060606</v>
      </c>
      <c r="P27" s="184">
        <v>4.782993799822853</v>
      </c>
      <c r="Q27" s="433"/>
      <c r="R27" s="433"/>
      <c r="S27" s="433"/>
      <c r="T27" s="435"/>
      <c r="U27" s="433"/>
      <c r="V27" s="433"/>
      <c r="W27" s="434"/>
      <c r="X27" s="433"/>
    </row>
    <row r="28" spans="1:24" ht="12" customHeight="1">
      <c r="A28" s="101">
        <v>19</v>
      </c>
      <c r="B28" s="295" t="s">
        <v>48</v>
      </c>
      <c r="C28" s="303">
        <v>6890</v>
      </c>
      <c r="D28" s="302">
        <v>70253</v>
      </c>
      <c r="E28" s="303">
        <v>1080</v>
      </c>
      <c r="F28" s="301">
        <v>4832</v>
      </c>
      <c r="G28" s="184">
        <v>15.67489114658926</v>
      </c>
      <c r="H28" s="184">
        <v>6.877998092608145</v>
      </c>
      <c r="I28" s="303">
        <v>10</v>
      </c>
      <c r="J28" s="301">
        <v>1</v>
      </c>
      <c r="K28" s="184">
        <v>0.9259259259259259</v>
      </c>
      <c r="L28" s="184">
        <v>0.020695364238410598</v>
      </c>
      <c r="M28" s="303">
        <v>105</v>
      </c>
      <c r="N28" s="29">
        <v>1</v>
      </c>
      <c r="O28" s="184">
        <v>0.9259259259259259</v>
      </c>
      <c r="P28" s="184">
        <v>0.020699648105982196</v>
      </c>
      <c r="Q28" s="433"/>
      <c r="R28" s="433"/>
      <c r="S28" s="433"/>
      <c r="T28" s="435"/>
      <c r="U28" s="433"/>
      <c r="V28" s="433"/>
      <c r="W28" s="434"/>
      <c r="X28" s="433"/>
    </row>
    <row r="29" spans="1:24" ht="12" customHeight="1">
      <c r="A29" s="101">
        <v>20</v>
      </c>
      <c r="B29" s="295" t="s">
        <v>47</v>
      </c>
      <c r="C29" s="303">
        <v>32550</v>
      </c>
      <c r="D29" s="302">
        <v>137680</v>
      </c>
      <c r="E29" s="303">
        <v>7367</v>
      </c>
      <c r="F29" s="301">
        <v>26154</v>
      </c>
      <c r="G29" s="184">
        <v>22.632872503840247</v>
      </c>
      <c r="H29" s="184">
        <v>18.996223126089482</v>
      </c>
      <c r="I29" s="303">
        <v>82</v>
      </c>
      <c r="J29" s="301">
        <v>45</v>
      </c>
      <c r="K29" s="184">
        <v>1.113071806705579</v>
      </c>
      <c r="L29" s="184">
        <v>0.1720578114246387</v>
      </c>
      <c r="M29" s="303">
        <v>3841</v>
      </c>
      <c r="N29" s="29">
        <v>3638</v>
      </c>
      <c r="O29" s="184">
        <v>1.113071806705579</v>
      </c>
      <c r="P29" s="184">
        <v>13.933892527480946</v>
      </c>
      <c r="Q29" s="433"/>
      <c r="R29" s="433"/>
      <c r="S29" s="433"/>
      <c r="T29" s="435"/>
      <c r="U29" s="433"/>
      <c r="V29" s="433"/>
      <c r="W29" s="434"/>
      <c r="X29" s="433"/>
    </row>
    <row r="30" spans="1:24" ht="12" customHeight="1">
      <c r="A30" s="101">
        <v>21</v>
      </c>
      <c r="B30" s="295" t="s">
        <v>46</v>
      </c>
      <c r="C30" s="303">
        <v>8511</v>
      </c>
      <c r="D30" s="302">
        <v>45175</v>
      </c>
      <c r="E30" s="303">
        <v>1987</v>
      </c>
      <c r="F30" s="301">
        <v>5316</v>
      </c>
      <c r="G30" s="184">
        <v>23.346257784044177</v>
      </c>
      <c r="H30" s="184">
        <v>11.767570558937464</v>
      </c>
      <c r="I30" s="303">
        <v>23</v>
      </c>
      <c r="J30" s="301">
        <v>17</v>
      </c>
      <c r="K30" s="184">
        <v>1.1575239053850026</v>
      </c>
      <c r="L30" s="184">
        <v>0.3197893152746426</v>
      </c>
      <c r="M30" s="303">
        <v>95</v>
      </c>
      <c r="N30" s="29">
        <v>166</v>
      </c>
      <c r="O30" s="184">
        <v>1.1575239053850026</v>
      </c>
      <c r="P30" s="184">
        <v>3.1326665408567655</v>
      </c>
      <c r="Q30" s="433"/>
      <c r="R30" s="433"/>
      <c r="S30" s="433"/>
      <c r="T30" s="435"/>
      <c r="U30" s="433"/>
      <c r="V30" s="433"/>
      <c r="W30" s="434"/>
      <c r="X30" s="433"/>
    </row>
    <row r="31" spans="1:24" ht="12" customHeight="1">
      <c r="A31" s="101">
        <v>22</v>
      </c>
      <c r="B31" s="295" t="s">
        <v>45</v>
      </c>
      <c r="C31" s="303">
        <v>11297</v>
      </c>
      <c r="D31" s="302">
        <v>59523</v>
      </c>
      <c r="E31" s="303">
        <v>1765</v>
      </c>
      <c r="F31" s="301">
        <v>8135</v>
      </c>
      <c r="G31" s="184">
        <v>15.623616889439674</v>
      </c>
      <c r="H31" s="184">
        <v>13.666985871007844</v>
      </c>
      <c r="I31" s="303">
        <v>18</v>
      </c>
      <c r="J31" s="301">
        <v>9</v>
      </c>
      <c r="K31" s="184">
        <v>1.019830028328612</v>
      </c>
      <c r="L31" s="184">
        <v>0.11063306699446834</v>
      </c>
      <c r="M31" s="303">
        <v>427</v>
      </c>
      <c r="N31" s="29">
        <v>463</v>
      </c>
      <c r="O31" s="184">
        <v>1.019830028328612</v>
      </c>
      <c r="P31" s="184">
        <v>5.69776027565838</v>
      </c>
      <c r="Q31" s="433"/>
      <c r="R31" s="433"/>
      <c r="S31" s="433"/>
      <c r="T31" s="435"/>
      <c r="U31" s="433"/>
      <c r="V31" s="433"/>
      <c r="W31" s="434"/>
      <c r="X31" s="433"/>
    </row>
    <row r="32" spans="1:24" ht="12" customHeight="1">
      <c r="A32" s="101">
        <v>23</v>
      </c>
      <c r="B32" s="295" t="s">
        <v>44</v>
      </c>
      <c r="C32" s="303">
        <v>10336</v>
      </c>
      <c r="D32" s="302">
        <v>102639</v>
      </c>
      <c r="E32" s="303">
        <v>1600</v>
      </c>
      <c r="F32" s="301">
        <v>13224</v>
      </c>
      <c r="G32" s="184">
        <v>15.479876160990711</v>
      </c>
      <c r="H32" s="184">
        <v>12.883991465232514</v>
      </c>
      <c r="I32" s="303">
        <v>50</v>
      </c>
      <c r="J32" s="301">
        <v>55</v>
      </c>
      <c r="K32" s="184">
        <v>3.125</v>
      </c>
      <c r="L32" s="184">
        <v>0.41591046581972174</v>
      </c>
      <c r="M32" s="303">
        <v>371</v>
      </c>
      <c r="N32" s="29">
        <v>293</v>
      </c>
      <c r="O32" s="184">
        <v>3.125</v>
      </c>
      <c r="P32" s="184">
        <v>2.224922165692156</v>
      </c>
      <c r="Q32" s="433"/>
      <c r="R32" s="433"/>
      <c r="S32" s="433"/>
      <c r="T32" s="435"/>
      <c r="U32" s="433"/>
      <c r="V32" s="433"/>
      <c r="W32" s="434"/>
      <c r="X32" s="433"/>
    </row>
    <row r="33" spans="1:24" ht="12" customHeight="1">
      <c r="A33" s="101">
        <v>24</v>
      </c>
      <c r="B33" s="295" t="s">
        <v>43</v>
      </c>
      <c r="C33" s="303">
        <v>2218</v>
      </c>
      <c r="D33" s="302">
        <v>34984</v>
      </c>
      <c r="E33" s="303">
        <v>461</v>
      </c>
      <c r="F33" s="301">
        <v>3864</v>
      </c>
      <c r="G33" s="184">
        <v>20.78449053201082</v>
      </c>
      <c r="H33" s="184">
        <v>11.045049165332724</v>
      </c>
      <c r="I33" s="303">
        <v>26</v>
      </c>
      <c r="J33" s="301">
        <v>10</v>
      </c>
      <c r="K33" s="184">
        <v>5.639913232104122</v>
      </c>
      <c r="L33" s="184">
        <v>0.2587991718426501</v>
      </c>
      <c r="M33" s="303">
        <v>59</v>
      </c>
      <c r="N33" s="29">
        <v>13</v>
      </c>
      <c r="O33" s="184">
        <v>5.639913232104122</v>
      </c>
      <c r="P33" s="184">
        <v>0.33731188375713544</v>
      </c>
      <c r="Q33" s="433"/>
      <c r="R33" s="433"/>
      <c r="S33" s="433"/>
      <c r="T33" s="435"/>
      <c r="U33" s="433"/>
      <c r="V33" s="433"/>
      <c r="W33" s="434"/>
      <c r="X33" s="433"/>
    </row>
    <row r="34" spans="1:24" ht="12" customHeight="1">
      <c r="A34" s="101">
        <v>25</v>
      </c>
      <c r="B34" s="295" t="s">
        <v>42</v>
      </c>
      <c r="C34" s="303">
        <v>5713</v>
      </c>
      <c r="D34" s="302">
        <v>109785</v>
      </c>
      <c r="E34" s="303">
        <v>1116</v>
      </c>
      <c r="F34" s="301">
        <v>22451</v>
      </c>
      <c r="G34" s="184">
        <v>19.53439523892876</v>
      </c>
      <c r="H34" s="184">
        <v>20.449970396684428</v>
      </c>
      <c r="I34" s="303">
        <v>9</v>
      </c>
      <c r="J34" s="301">
        <v>6</v>
      </c>
      <c r="K34" s="184">
        <v>0.8064516129032258</v>
      </c>
      <c r="L34" s="184">
        <v>0.026724867489198702</v>
      </c>
      <c r="M34" s="303">
        <v>62</v>
      </c>
      <c r="N34" s="29">
        <v>121</v>
      </c>
      <c r="O34" s="184">
        <v>0.8064516129032258</v>
      </c>
      <c r="P34" s="184">
        <v>0.5390955669414124</v>
      </c>
      <c r="Q34" s="433"/>
      <c r="R34" s="433"/>
      <c r="S34" s="433"/>
      <c r="T34" s="435"/>
      <c r="U34" s="433"/>
      <c r="V34" s="433"/>
      <c r="W34" s="434"/>
      <c r="X34" s="433"/>
    </row>
    <row r="35" spans="1:24" ht="12" customHeight="1">
      <c r="A35" s="101">
        <v>26</v>
      </c>
      <c r="B35" s="295" t="s">
        <v>41</v>
      </c>
      <c r="C35" s="303">
        <v>9461</v>
      </c>
      <c r="D35" s="302">
        <v>33750</v>
      </c>
      <c r="E35" s="303">
        <v>2154</v>
      </c>
      <c r="F35" s="301">
        <v>5859</v>
      </c>
      <c r="G35" s="184">
        <v>22.767149349963006</v>
      </c>
      <c r="H35" s="184">
        <v>17.36</v>
      </c>
      <c r="I35" s="303">
        <v>91</v>
      </c>
      <c r="J35" s="301">
        <v>15</v>
      </c>
      <c r="K35" s="184">
        <v>4.224698235840297</v>
      </c>
      <c r="L35" s="184">
        <v>0.2560163850486431</v>
      </c>
      <c r="M35" s="303">
        <v>949</v>
      </c>
      <c r="N35" s="29">
        <v>504</v>
      </c>
      <c r="O35" s="184">
        <v>4.224698235840297</v>
      </c>
      <c r="P35" s="184">
        <v>8.624229979466119</v>
      </c>
      <c r="Q35" s="433"/>
      <c r="R35" s="433"/>
      <c r="S35" s="433"/>
      <c r="T35" s="435"/>
      <c r="U35" s="433"/>
      <c r="V35" s="433"/>
      <c r="W35" s="434"/>
      <c r="X35" s="433"/>
    </row>
    <row r="36" spans="1:24" ht="12" customHeight="1">
      <c r="A36" s="101">
        <v>27</v>
      </c>
      <c r="B36" s="295" t="s">
        <v>40</v>
      </c>
      <c r="C36" s="303">
        <v>8203</v>
      </c>
      <c r="D36" s="302">
        <v>11967</v>
      </c>
      <c r="E36" s="303">
        <v>2760</v>
      </c>
      <c r="F36" s="301">
        <v>5127</v>
      </c>
      <c r="G36" s="184">
        <v>33.64622699012556</v>
      </c>
      <c r="H36" s="184">
        <v>42.842817748809225</v>
      </c>
      <c r="I36" s="303">
        <v>26</v>
      </c>
      <c r="J36" s="301">
        <v>6</v>
      </c>
      <c r="K36" s="184">
        <v>0.9420289855072463</v>
      </c>
      <c r="L36" s="184">
        <v>0.11702750146284377</v>
      </c>
      <c r="M36" s="303">
        <v>1891</v>
      </c>
      <c r="N36" s="29">
        <v>2135</v>
      </c>
      <c r="O36" s="184">
        <v>0.9420289855072463</v>
      </c>
      <c r="P36" s="184">
        <v>41.69107596172623</v>
      </c>
      <c r="Q36" s="433"/>
      <c r="R36" s="433"/>
      <c r="S36" s="433"/>
      <c r="T36" s="435"/>
      <c r="U36" s="433"/>
      <c r="V36" s="433"/>
      <c r="W36" s="434"/>
      <c r="X36" s="433"/>
    </row>
    <row r="37" spans="1:24" ht="12" customHeight="1">
      <c r="A37" s="437"/>
      <c r="B37" s="430" t="s">
        <v>13</v>
      </c>
      <c r="C37" s="436">
        <v>512996</v>
      </c>
      <c r="D37" s="436">
        <v>2220834</v>
      </c>
      <c r="E37" s="436">
        <v>79899</v>
      </c>
      <c r="F37" s="436">
        <v>384300</v>
      </c>
      <c r="G37" s="428">
        <v>15.574975243471684</v>
      </c>
      <c r="H37" s="428">
        <v>17.304310002458536</v>
      </c>
      <c r="I37" s="436">
        <v>1763</v>
      </c>
      <c r="J37" s="436">
        <v>1481</v>
      </c>
      <c r="K37" s="428">
        <v>2.206535751386125</v>
      </c>
      <c r="L37" s="428">
        <v>0.385376008326828</v>
      </c>
      <c r="M37" s="436">
        <v>29539</v>
      </c>
      <c r="N37" s="436">
        <v>39041</v>
      </c>
      <c r="O37" s="428">
        <v>2.206535751386125</v>
      </c>
      <c r="P37" s="428">
        <v>10.198292143284423</v>
      </c>
      <c r="Q37" s="433"/>
      <c r="R37" s="433"/>
      <c r="S37" s="433"/>
      <c r="T37" s="435"/>
      <c r="U37" s="433"/>
      <c r="V37" s="433"/>
      <c r="W37" s="434"/>
      <c r="X37" s="433"/>
    </row>
    <row r="38" spans="2:22" ht="12.75">
      <c r="B38" s="413" t="s">
        <v>528</v>
      </c>
      <c r="H38" s="404"/>
      <c r="L38" s="404"/>
      <c r="P38" s="404"/>
      <c r="Q38" s="432"/>
      <c r="R38" s="432"/>
      <c r="S38" s="432"/>
      <c r="T38" s="432"/>
      <c r="U38" s="432"/>
      <c r="V38" s="432"/>
    </row>
    <row r="39" spans="2:22" ht="12.75">
      <c r="B39" s="413" t="s">
        <v>361</v>
      </c>
      <c r="H39" s="404"/>
      <c r="L39" s="404"/>
      <c r="P39" s="404"/>
      <c r="Q39" s="432"/>
      <c r="R39" s="432"/>
      <c r="S39" s="432"/>
      <c r="T39" s="432"/>
      <c r="U39" s="432"/>
      <c r="V39" s="432"/>
    </row>
    <row r="40" spans="2:19" ht="12.75">
      <c r="B40" s="413" t="s">
        <v>527</v>
      </c>
      <c r="H40" s="404"/>
      <c r="L40" s="404"/>
      <c r="P40" s="404"/>
      <c r="Q40" s="20"/>
      <c r="R40" s="20"/>
      <c r="S40" s="20"/>
    </row>
    <row r="41" spans="8:19" ht="12.75">
      <c r="H41" s="404"/>
      <c r="L41" s="404"/>
      <c r="P41" s="404"/>
      <c r="Q41" s="20"/>
      <c r="R41" s="20"/>
      <c r="S41" s="20"/>
    </row>
    <row r="42" spans="3:19" ht="12.75">
      <c r="C42" s="45"/>
      <c r="L42" s="404"/>
      <c r="P42" s="404"/>
      <c r="Q42" s="20"/>
      <c r="R42" s="20"/>
      <c r="S42" s="20"/>
    </row>
    <row r="43" spans="12:19" ht="12.75">
      <c r="L43" s="404"/>
      <c r="P43" s="404"/>
      <c r="Q43" s="20"/>
      <c r="R43" s="20"/>
      <c r="S43" s="20"/>
    </row>
    <row r="44" spans="12:19" ht="12.75">
      <c r="L44" s="404"/>
      <c r="P44" s="404"/>
      <c r="Q44" s="20"/>
      <c r="R44" s="20"/>
      <c r="S44" s="20"/>
    </row>
    <row r="45" spans="12:19" ht="12.75">
      <c r="L45" s="404"/>
      <c r="P45" s="404"/>
      <c r="Q45" s="20"/>
      <c r="R45" s="20"/>
      <c r="S45" s="20"/>
    </row>
    <row r="46" spans="12:19" ht="12.75">
      <c r="L46" s="404"/>
      <c r="P46" s="404"/>
      <c r="Q46" s="20"/>
      <c r="R46" s="20"/>
      <c r="S46" s="20"/>
    </row>
    <row r="47" spans="12:19" ht="12.75">
      <c r="L47" s="404"/>
      <c r="P47" s="404"/>
      <c r="Q47" s="20"/>
      <c r="R47" s="20"/>
      <c r="S47" s="20"/>
    </row>
    <row r="48" spans="12:19" ht="12.75">
      <c r="L48" s="404"/>
      <c r="P48" s="404"/>
      <c r="Q48" s="20"/>
      <c r="R48" s="20"/>
      <c r="S48" s="20"/>
    </row>
    <row r="49" spans="12:19" ht="12.75">
      <c r="L49" s="404"/>
      <c r="P49" s="404"/>
      <c r="Q49" s="20"/>
      <c r="R49" s="20"/>
      <c r="S49" s="20"/>
    </row>
    <row r="50" spans="12:19" ht="12.75">
      <c r="L50" s="404"/>
      <c r="Q50" s="20"/>
      <c r="R50" s="20"/>
      <c r="S50" s="20"/>
    </row>
    <row r="51" ht="12.75">
      <c r="L51" s="404"/>
    </row>
    <row r="52" ht="12.75">
      <c r="L52" s="404"/>
    </row>
    <row r="53" ht="12.75">
      <c r="L53" s="404"/>
    </row>
    <row r="54" ht="12.75">
      <c r="L54" s="404"/>
    </row>
    <row r="55" ht="12.75">
      <c r="L55" s="404"/>
    </row>
    <row r="56" ht="12.75">
      <c r="L56" s="404"/>
    </row>
    <row r="57" ht="12.75">
      <c r="L57" s="404"/>
    </row>
    <row r="58" ht="12.75">
      <c r="L58" s="404"/>
    </row>
    <row r="59" ht="12.75">
      <c r="L59" s="404"/>
    </row>
    <row r="60" ht="12.75">
      <c r="L60" s="404"/>
    </row>
    <row r="61" ht="12.75">
      <c r="L61" s="404"/>
    </row>
    <row r="62" ht="12.75">
      <c r="L62" s="404"/>
    </row>
    <row r="63" ht="12.75">
      <c r="L63" s="404"/>
    </row>
    <row r="64" ht="12.75">
      <c r="L64" s="404"/>
    </row>
    <row r="65" ht="12.75">
      <c r="L65" s="404"/>
    </row>
    <row r="66" ht="12.75">
      <c r="L66" s="404"/>
    </row>
    <row r="67" ht="12.75">
      <c r="L67" s="404"/>
    </row>
    <row r="68" ht="12.75">
      <c r="L68" s="404"/>
    </row>
    <row r="69" ht="12.75">
      <c r="L69" s="404"/>
    </row>
    <row r="70" ht="12.75">
      <c r="L70" s="404"/>
    </row>
    <row r="71" ht="12.75">
      <c r="L71" s="404"/>
    </row>
    <row r="72" ht="12.75">
      <c r="L72" s="404"/>
    </row>
    <row r="73" ht="12.75">
      <c r="L73" s="404"/>
    </row>
    <row r="74" ht="12.75">
      <c r="L74" s="404"/>
    </row>
    <row r="75" ht="12.75">
      <c r="L75" s="404"/>
    </row>
    <row r="76" ht="12.75">
      <c r="L76" s="404"/>
    </row>
    <row r="77" ht="12.75">
      <c r="L77" s="404"/>
    </row>
    <row r="78" ht="12.75">
      <c r="L78" s="404"/>
    </row>
    <row r="79" ht="12.75">
      <c r="L79" s="404"/>
    </row>
    <row r="80" ht="12.75">
      <c r="L80" s="404"/>
    </row>
    <row r="81" ht="12.75">
      <c r="L81" s="404"/>
    </row>
    <row r="82" ht="12.75">
      <c r="L82" s="404"/>
    </row>
    <row r="83" ht="12.75">
      <c r="L83" s="404"/>
    </row>
    <row r="84" ht="12.75">
      <c r="L84" s="404"/>
    </row>
    <row r="85" ht="12.75">
      <c r="L85" s="404"/>
    </row>
    <row r="86" ht="12.75">
      <c r="L86" s="404"/>
    </row>
    <row r="87" ht="12.75">
      <c r="L87" s="404"/>
    </row>
    <row r="88" ht="12.75">
      <c r="L88" s="404"/>
    </row>
    <row r="89" ht="12.75">
      <c r="L89" s="404"/>
    </row>
    <row r="90" ht="12.75">
      <c r="L90" s="404"/>
    </row>
    <row r="91" ht="12.75">
      <c r="L91" s="404"/>
    </row>
    <row r="92" ht="12.75">
      <c r="L92" s="404"/>
    </row>
    <row r="93" ht="12.75">
      <c r="L93" s="404"/>
    </row>
    <row r="94" ht="12.75">
      <c r="L94" s="404"/>
    </row>
    <row r="95" ht="12.75">
      <c r="L95" s="404"/>
    </row>
  </sheetData>
  <sheetProtection/>
  <mergeCells count="12">
    <mergeCell ref="A2:P2"/>
    <mergeCell ref="A4:A8"/>
    <mergeCell ref="B4:B8"/>
    <mergeCell ref="C4:D7"/>
    <mergeCell ref="E4:P4"/>
    <mergeCell ref="E5:F7"/>
    <mergeCell ref="G5:H7"/>
    <mergeCell ref="I5:P5"/>
    <mergeCell ref="I6:J7"/>
    <mergeCell ref="K6:L7"/>
    <mergeCell ref="M6:N7"/>
    <mergeCell ref="O6:P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3">
      <selection activeCell="L15" sqref="L15"/>
    </sheetView>
  </sheetViews>
  <sheetFormatPr defaultColWidth="9.00390625" defaultRowHeight="12.75"/>
  <cols>
    <col min="1" max="1" width="4.375" style="1" customWidth="1"/>
    <col min="2" max="2" width="23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9" width="8.25390625" style="1" customWidth="1"/>
    <col min="10" max="10" width="7.875" style="1" customWidth="1"/>
    <col min="11" max="11" width="7.625" style="1" customWidth="1"/>
    <col min="12" max="12" width="8.125" style="1" customWidth="1"/>
    <col min="13" max="13" width="9.25390625" style="1" customWidth="1"/>
    <col min="14" max="14" width="8.875" style="1" customWidth="1"/>
    <col min="15" max="15" width="8.375" style="1" customWidth="1"/>
    <col min="16" max="16" width="8.00390625" style="1" customWidth="1"/>
    <col min="17" max="16384" width="9.125" style="1" customWidth="1"/>
  </cols>
  <sheetData>
    <row r="1" ht="11.25" customHeight="1">
      <c r="O1" s="1" t="s">
        <v>535</v>
      </c>
    </row>
    <row r="2" spans="1:16" ht="15.75">
      <c r="A2" s="528" t="s">
        <v>534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ht="15.75" customHeight="1">
      <c r="H3" s="103"/>
    </row>
    <row r="4" spans="1:16" ht="14.25" customHeight="1">
      <c r="A4" s="476" t="s">
        <v>2</v>
      </c>
      <c r="B4" s="474" t="s">
        <v>78</v>
      </c>
      <c r="C4" s="580" t="s">
        <v>531</v>
      </c>
      <c r="D4" s="580"/>
      <c r="E4" s="573" t="s">
        <v>530</v>
      </c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</row>
    <row r="5" spans="1:16" ht="12" customHeight="1">
      <c r="A5" s="476"/>
      <c r="B5" s="474"/>
      <c r="C5" s="580"/>
      <c r="D5" s="580"/>
      <c r="E5" s="580" t="s">
        <v>13</v>
      </c>
      <c r="F5" s="580"/>
      <c r="G5" s="581" t="s">
        <v>354</v>
      </c>
      <c r="H5" s="581"/>
      <c r="I5" s="509" t="s">
        <v>11</v>
      </c>
      <c r="J5" s="509"/>
      <c r="K5" s="509"/>
      <c r="L5" s="509"/>
      <c r="M5" s="509"/>
      <c r="N5" s="509"/>
      <c r="O5" s="509"/>
      <c r="P5" s="509"/>
    </row>
    <row r="6" spans="1:16" ht="12.75">
      <c r="A6" s="476"/>
      <c r="B6" s="474"/>
      <c r="C6" s="580"/>
      <c r="D6" s="580"/>
      <c r="E6" s="580"/>
      <c r="F6" s="580"/>
      <c r="G6" s="581"/>
      <c r="H6" s="581"/>
      <c r="I6" s="580" t="s">
        <v>366</v>
      </c>
      <c r="J6" s="580"/>
      <c r="K6" s="579" t="s">
        <v>365</v>
      </c>
      <c r="L6" s="579"/>
      <c r="M6" s="582" t="s">
        <v>529</v>
      </c>
      <c r="N6" s="582"/>
      <c r="O6" s="579" t="s">
        <v>363</v>
      </c>
      <c r="P6" s="579"/>
    </row>
    <row r="7" spans="1:16" ht="40.5" customHeight="1">
      <c r="A7" s="476"/>
      <c r="B7" s="474"/>
      <c r="C7" s="580"/>
      <c r="D7" s="580"/>
      <c r="E7" s="580"/>
      <c r="F7" s="580"/>
      <c r="G7" s="581"/>
      <c r="H7" s="581"/>
      <c r="I7" s="580"/>
      <c r="J7" s="580"/>
      <c r="K7" s="579"/>
      <c r="L7" s="579"/>
      <c r="M7" s="582"/>
      <c r="N7" s="582"/>
      <c r="O7" s="579"/>
      <c r="P7" s="579"/>
    </row>
    <row r="8" spans="1:16" ht="38.25">
      <c r="A8" s="476"/>
      <c r="B8" s="474"/>
      <c r="C8" s="104" t="s">
        <v>4</v>
      </c>
      <c r="D8" s="104" t="s">
        <v>5</v>
      </c>
      <c r="E8" s="104" t="s">
        <v>4</v>
      </c>
      <c r="F8" s="104" t="s">
        <v>5</v>
      </c>
      <c r="G8" s="245" t="s">
        <v>4</v>
      </c>
      <c r="H8" s="245" t="s">
        <v>5</v>
      </c>
      <c r="I8" s="104" t="s">
        <v>4</v>
      </c>
      <c r="J8" s="104" t="s">
        <v>5</v>
      </c>
      <c r="K8" s="245" t="s">
        <v>4</v>
      </c>
      <c r="L8" s="245" t="s">
        <v>5</v>
      </c>
      <c r="M8" s="104" t="s">
        <v>4</v>
      </c>
      <c r="N8" s="104" t="s">
        <v>5</v>
      </c>
      <c r="O8" s="245" t="s">
        <v>4</v>
      </c>
      <c r="P8" s="245" t="s">
        <v>5</v>
      </c>
    </row>
    <row r="9" spans="1:16" ht="12" customHeight="1">
      <c r="A9" s="102" t="s">
        <v>8</v>
      </c>
      <c r="B9" s="102" t="s">
        <v>9</v>
      </c>
      <c r="C9" s="244">
        <v>1</v>
      </c>
      <c r="D9" s="244">
        <v>2</v>
      </c>
      <c r="E9" s="244">
        <v>3</v>
      </c>
      <c r="F9" s="244">
        <v>4</v>
      </c>
      <c r="G9" s="347">
        <v>5</v>
      </c>
      <c r="H9" s="347">
        <v>6</v>
      </c>
      <c r="I9" s="244">
        <v>7</v>
      </c>
      <c r="J9" s="244">
        <v>8</v>
      </c>
      <c r="K9" s="347">
        <v>9</v>
      </c>
      <c r="L9" s="347">
        <v>10</v>
      </c>
      <c r="M9" s="244">
        <v>11</v>
      </c>
      <c r="N9" s="244">
        <v>12</v>
      </c>
      <c r="O9" s="347">
        <v>13</v>
      </c>
      <c r="P9" s="347">
        <v>14</v>
      </c>
    </row>
    <row r="10" spans="1:16" ht="12" customHeight="1">
      <c r="A10" s="101">
        <v>1</v>
      </c>
      <c r="B10" s="295" t="s">
        <v>66</v>
      </c>
      <c r="C10" s="303">
        <v>11864</v>
      </c>
      <c r="D10" s="302">
        <v>10928</v>
      </c>
      <c r="E10" s="303">
        <v>4452</v>
      </c>
      <c r="F10" s="301">
        <v>4139</v>
      </c>
      <c r="G10" s="184">
        <v>37.525286581254214</v>
      </c>
      <c r="H10" s="184">
        <v>37.87518301610542</v>
      </c>
      <c r="I10" s="303">
        <v>928</v>
      </c>
      <c r="J10" s="301">
        <v>1612</v>
      </c>
      <c r="K10" s="184">
        <v>20.844564240790657</v>
      </c>
      <c r="L10" s="184">
        <v>38.9466054602561</v>
      </c>
      <c r="M10" s="303">
        <v>626</v>
      </c>
      <c r="N10" s="29">
        <v>1390</v>
      </c>
      <c r="O10" s="184">
        <v>17.7639046538025</v>
      </c>
      <c r="P10" s="184">
        <v>55.00593589236249</v>
      </c>
    </row>
    <row r="11" spans="1:16" ht="12" customHeight="1">
      <c r="A11" s="101">
        <v>2</v>
      </c>
      <c r="B11" s="295" t="s">
        <v>65</v>
      </c>
      <c r="C11" s="303">
        <v>3008</v>
      </c>
      <c r="D11" s="302">
        <v>3355</v>
      </c>
      <c r="E11" s="303">
        <v>893</v>
      </c>
      <c r="F11" s="301">
        <v>915</v>
      </c>
      <c r="G11" s="184">
        <v>29.6875</v>
      </c>
      <c r="H11" s="184">
        <v>27.27272727272727</v>
      </c>
      <c r="I11" s="303">
        <v>244</v>
      </c>
      <c r="J11" s="301">
        <v>89</v>
      </c>
      <c r="K11" s="184">
        <v>27.32362821948488</v>
      </c>
      <c r="L11" s="184">
        <v>9.726775956284154</v>
      </c>
      <c r="M11" s="303">
        <v>158</v>
      </c>
      <c r="N11" s="29">
        <v>433</v>
      </c>
      <c r="O11" s="184">
        <v>24.345146379044685</v>
      </c>
      <c r="P11" s="184">
        <v>52.421307506053274</v>
      </c>
    </row>
    <row r="12" spans="1:16" ht="12" customHeight="1">
      <c r="A12" s="101">
        <v>3</v>
      </c>
      <c r="B12" s="295" t="s">
        <v>64</v>
      </c>
      <c r="C12" s="303">
        <v>1981</v>
      </c>
      <c r="D12" s="302">
        <v>1783</v>
      </c>
      <c r="E12" s="303">
        <v>357</v>
      </c>
      <c r="F12" s="301">
        <v>324</v>
      </c>
      <c r="G12" s="184">
        <v>18.021201413427562</v>
      </c>
      <c r="H12" s="184">
        <v>18.171620863712842</v>
      </c>
      <c r="I12" s="303">
        <v>92</v>
      </c>
      <c r="J12" s="301">
        <v>184</v>
      </c>
      <c r="K12" s="184">
        <v>25.7703081232493</v>
      </c>
      <c r="L12" s="184">
        <v>56.79012345679012</v>
      </c>
      <c r="M12" s="303">
        <v>8</v>
      </c>
      <c r="N12" s="29">
        <v>0</v>
      </c>
      <c r="O12" s="184">
        <v>3.018867924528302</v>
      </c>
      <c r="P12" s="184">
        <v>0</v>
      </c>
    </row>
    <row r="13" spans="1:16" ht="12" customHeight="1">
      <c r="A13" s="101">
        <v>4</v>
      </c>
      <c r="B13" s="295" t="s">
        <v>63</v>
      </c>
      <c r="C13" s="303">
        <v>15038</v>
      </c>
      <c r="D13" s="302">
        <v>10610</v>
      </c>
      <c r="E13" s="303">
        <v>5476</v>
      </c>
      <c r="F13" s="301">
        <v>2925</v>
      </c>
      <c r="G13" s="184">
        <v>36.41441681074611</v>
      </c>
      <c r="H13" s="184">
        <v>27.568331762488217</v>
      </c>
      <c r="I13" s="303">
        <v>384</v>
      </c>
      <c r="J13" s="301">
        <v>782</v>
      </c>
      <c r="K13" s="184">
        <v>7.012417823228634</v>
      </c>
      <c r="L13" s="184">
        <v>26.735042735042736</v>
      </c>
      <c r="M13" s="303">
        <v>1805</v>
      </c>
      <c r="N13" s="29">
        <v>1019</v>
      </c>
      <c r="O13" s="184">
        <v>35.44776119402985</v>
      </c>
      <c r="P13" s="184">
        <v>47.55016332244517</v>
      </c>
    </row>
    <row r="14" spans="1:16" ht="12" customHeight="1">
      <c r="A14" s="101">
        <v>5</v>
      </c>
      <c r="B14" s="295" t="s">
        <v>62</v>
      </c>
      <c r="C14" s="303">
        <v>18097</v>
      </c>
      <c r="D14" s="302">
        <v>11868</v>
      </c>
      <c r="E14" s="303">
        <v>3878</v>
      </c>
      <c r="F14" s="301">
        <v>2279</v>
      </c>
      <c r="G14" s="184">
        <v>21.428966126982374</v>
      </c>
      <c r="H14" s="184">
        <v>19.202898550724637</v>
      </c>
      <c r="I14" s="303">
        <v>669</v>
      </c>
      <c r="J14" s="301">
        <v>674</v>
      </c>
      <c r="K14" s="184">
        <v>17.251160391954617</v>
      </c>
      <c r="L14" s="184">
        <v>29.574374725756915</v>
      </c>
      <c r="M14" s="303">
        <v>178</v>
      </c>
      <c r="N14" s="29">
        <v>118</v>
      </c>
      <c r="O14" s="184">
        <v>5.546899345590527</v>
      </c>
      <c r="P14" s="184">
        <v>7.35202492211838</v>
      </c>
    </row>
    <row r="15" spans="1:16" ht="12" customHeight="1">
      <c r="A15" s="101">
        <v>6</v>
      </c>
      <c r="B15" s="295" t="s">
        <v>61</v>
      </c>
      <c r="C15" s="303">
        <v>7773</v>
      </c>
      <c r="D15" s="302">
        <v>7193</v>
      </c>
      <c r="E15" s="303">
        <v>2935</v>
      </c>
      <c r="F15" s="301">
        <v>1909</v>
      </c>
      <c r="G15" s="184">
        <v>37.75890904412711</v>
      </c>
      <c r="H15" s="184">
        <v>26.539691366606423</v>
      </c>
      <c r="I15" s="303">
        <v>334</v>
      </c>
      <c r="J15" s="301">
        <v>368</v>
      </c>
      <c r="K15" s="184">
        <v>11.379897785349234</v>
      </c>
      <c r="L15" s="184">
        <v>19.27710843373494</v>
      </c>
      <c r="M15" s="303">
        <v>818</v>
      </c>
      <c r="N15" s="29">
        <v>1031</v>
      </c>
      <c r="O15" s="184">
        <v>31.44944252210688</v>
      </c>
      <c r="P15" s="184">
        <v>66.90460739779364</v>
      </c>
    </row>
    <row r="16" spans="1:16" ht="12" customHeight="1">
      <c r="A16" s="101">
        <v>7</v>
      </c>
      <c r="B16" s="295" t="s">
        <v>60</v>
      </c>
      <c r="C16" s="303">
        <v>4391</v>
      </c>
      <c r="D16" s="302">
        <v>3420</v>
      </c>
      <c r="E16" s="303">
        <v>2061</v>
      </c>
      <c r="F16" s="301">
        <v>1035</v>
      </c>
      <c r="G16" s="184">
        <v>46.936916419949895</v>
      </c>
      <c r="H16" s="184">
        <v>30.263157894736842</v>
      </c>
      <c r="I16" s="303">
        <v>39</v>
      </c>
      <c r="J16" s="301">
        <v>156</v>
      </c>
      <c r="K16" s="184">
        <v>1.8922852983988354</v>
      </c>
      <c r="L16" s="184">
        <v>15.072463768115943</v>
      </c>
      <c r="M16" s="303">
        <v>735</v>
      </c>
      <c r="N16" s="29">
        <v>598</v>
      </c>
      <c r="O16" s="184">
        <v>36.35014836795252</v>
      </c>
      <c r="P16" s="184">
        <v>68.03185437997725</v>
      </c>
    </row>
    <row r="17" spans="1:16" ht="12" customHeight="1">
      <c r="A17" s="101">
        <v>8</v>
      </c>
      <c r="B17" s="295" t="s">
        <v>59</v>
      </c>
      <c r="C17" s="303">
        <v>4437</v>
      </c>
      <c r="D17" s="302">
        <v>5828</v>
      </c>
      <c r="E17" s="303">
        <v>1429</v>
      </c>
      <c r="F17" s="301">
        <v>1661</v>
      </c>
      <c r="G17" s="184">
        <v>32.20644579670949</v>
      </c>
      <c r="H17" s="184">
        <v>28.500343170899107</v>
      </c>
      <c r="I17" s="303">
        <v>540</v>
      </c>
      <c r="J17" s="301">
        <v>720</v>
      </c>
      <c r="K17" s="184">
        <v>37.78866340097971</v>
      </c>
      <c r="L17" s="184">
        <v>43.34738109572547</v>
      </c>
      <c r="M17" s="303">
        <v>0</v>
      </c>
      <c r="N17" s="29">
        <v>0</v>
      </c>
      <c r="O17" s="184">
        <v>0</v>
      </c>
      <c r="P17" s="184">
        <v>0</v>
      </c>
    </row>
    <row r="18" spans="1:16" ht="12" customHeight="1">
      <c r="A18" s="101">
        <v>9</v>
      </c>
      <c r="B18" s="295" t="s">
        <v>58</v>
      </c>
      <c r="C18" s="303">
        <v>3103</v>
      </c>
      <c r="D18" s="302">
        <v>2334</v>
      </c>
      <c r="E18" s="303">
        <v>738</v>
      </c>
      <c r="F18" s="301">
        <v>551</v>
      </c>
      <c r="G18" s="184">
        <v>23.783435385111183</v>
      </c>
      <c r="H18" s="184">
        <v>23.607540702656387</v>
      </c>
      <c r="I18" s="303">
        <v>145</v>
      </c>
      <c r="J18" s="301">
        <v>182</v>
      </c>
      <c r="K18" s="184">
        <v>19.647696476964768</v>
      </c>
      <c r="L18" s="184">
        <v>33.03085299455535</v>
      </c>
      <c r="M18" s="303">
        <v>67</v>
      </c>
      <c r="N18" s="29">
        <v>65</v>
      </c>
      <c r="O18" s="184">
        <v>11.298482293423271</v>
      </c>
      <c r="P18" s="184">
        <v>17.615176151761517</v>
      </c>
    </row>
    <row r="19" spans="1:16" ht="12" customHeight="1">
      <c r="A19" s="101">
        <v>10</v>
      </c>
      <c r="B19" s="295" t="s">
        <v>57</v>
      </c>
      <c r="C19" s="303">
        <v>5920</v>
      </c>
      <c r="D19" s="302">
        <v>4148</v>
      </c>
      <c r="E19" s="303">
        <v>2442</v>
      </c>
      <c r="F19" s="301">
        <v>1225</v>
      </c>
      <c r="G19" s="184">
        <v>41.25</v>
      </c>
      <c r="H19" s="184">
        <v>29.532304725168757</v>
      </c>
      <c r="I19" s="303">
        <v>305</v>
      </c>
      <c r="J19" s="301">
        <v>380</v>
      </c>
      <c r="K19" s="184">
        <v>12.489762489762489</v>
      </c>
      <c r="L19" s="184">
        <v>31.020408163265305</v>
      </c>
      <c r="M19" s="303">
        <v>667</v>
      </c>
      <c r="N19" s="29">
        <v>285</v>
      </c>
      <c r="O19" s="184">
        <v>31.211979410388395</v>
      </c>
      <c r="P19" s="184">
        <v>33.72781065088758</v>
      </c>
    </row>
    <row r="20" spans="1:16" ht="12" customHeight="1">
      <c r="A20" s="101">
        <v>11</v>
      </c>
      <c r="B20" s="295" t="s">
        <v>56</v>
      </c>
      <c r="C20" s="303">
        <v>3091</v>
      </c>
      <c r="D20" s="302">
        <v>3054</v>
      </c>
      <c r="E20" s="303">
        <v>1313</v>
      </c>
      <c r="F20" s="301">
        <v>900</v>
      </c>
      <c r="G20" s="184">
        <v>42.47816240698803</v>
      </c>
      <c r="H20" s="184">
        <v>29.469548133595286</v>
      </c>
      <c r="I20" s="303">
        <v>179</v>
      </c>
      <c r="J20" s="301">
        <v>215</v>
      </c>
      <c r="K20" s="184">
        <v>13.632901751713632</v>
      </c>
      <c r="L20" s="184">
        <v>23.88888888888889</v>
      </c>
      <c r="M20" s="303">
        <v>290</v>
      </c>
      <c r="N20" s="29">
        <v>434</v>
      </c>
      <c r="O20" s="184">
        <v>25.573192239858905</v>
      </c>
      <c r="P20" s="184">
        <v>63.357664233576635</v>
      </c>
    </row>
    <row r="21" spans="1:16" ht="12" customHeight="1">
      <c r="A21" s="101">
        <v>12</v>
      </c>
      <c r="B21" s="295" t="s">
        <v>55</v>
      </c>
      <c r="C21" s="303">
        <v>6428</v>
      </c>
      <c r="D21" s="302">
        <v>5978</v>
      </c>
      <c r="E21" s="303">
        <v>1524</v>
      </c>
      <c r="F21" s="301">
        <v>1103</v>
      </c>
      <c r="G21" s="184">
        <v>23.70877411325451</v>
      </c>
      <c r="H21" s="184">
        <v>18.450986952157912</v>
      </c>
      <c r="I21" s="303">
        <v>105</v>
      </c>
      <c r="J21" s="301">
        <v>253</v>
      </c>
      <c r="K21" s="184">
        <v>6.889763779527559</v>
      </c>
      <c r="L21" s="184">
        <v>22.937443336355397</v>
      </c>
      <c r="M21" s="303">
        <v>160</v>
      </c>
      <c r="N21" s="29">
        <v>104</v>
      </c>
      <c r="O21" s="184">
        <v>11.275546159267089</v>
      </c>
      <c r="P21" s="184">
        <v>12.23529411764706</v>
      </c>
    </row>
    <row r="22" spans="1:16" ht="12" customHeight="1">
      <c r="A22" s="101">
        <v>13</v>
      </c>
      <c r="B22" s="295" t="s">
        <v>54</v>
      </c>
      <c r="C22" s="303">
        <v>6858</v>
      </c>
      <c r="D22" s="302">
        <v>8847</v>
      </c>
      <c r="E22" s="303">
        <v>2355</v>
      </c>
      <c r="F22" s="301">
        <v>3183</v>
      </c>
      <c r="G22" s="184">
        <v>34.339457567804025</v>
      </c>
      <c r="H22" s="184">
        <v>35.97829772804341</v>
      </c>
      <c r="I22" s="303">
        <v>320</v>
      </c>
      <c r="J22" s="301">
        <v>1002</v>
      </c>
      <c r="K22" s="184">
        <v>13.588110403397028</v>
      </c>
      <c r="L22" s="184">
        <v>31.479736098020734</v>
      </c>
      <c r="M22" s="303">
        <v>741</v>
      </c>
      <c r="N22" s="29">
        <v>834</v>
      </c>
      <c r="O22" s="184">
        <v>36.41277641277641</v>
      </c>
      <c r="P22" s="184">
        <v>38.239339752407155</v>
      </c>
    </row>
    <row r="23" spans="1:16" ht="12" customHeight="1">
      <c r="A23" s="101">
        <v>14</v>
      </c>
      <c r="B23" s="295" t="s">
        <v>53</v>
      </c>
      <c r="C23" s="303">
        <v>5496</v>
      </c>
      <c r="D23" s="302">
        <v>5567</v>
      </c>
      <c r="E23" s="303">
        <v>2240</v>
      </c>
      <c r="F23" s="301">
        <v>2029</v>
      </c>
      <c r="G23" s="184">
        <v>40.756914119359536</v>
      </c>
      <c r="H23" s="184">
        <v>36.44691934614694</v>
      </c>
      <c r="I23" s="303">
        <v>329</v>
      </c>
      <c r="J23" s="301">
        <v>363</v>
      </c>
      <c r="K23" s="184">
        <v>14.6875</v>
      </c>
      <c r="L23" s="184">
        <v>17.890586495810744</v>
      </c>
      <c r="M23" s="303">
        <v>387</v>
      </c>
      <c r="N23" s="29">
        <v>1049</v>
      </c>
      <c r="O23" s="184">
        <v>20.25117739403454</v>
      </c>
      <c r="P23" s="184">
        <v>62.96518607442977</v>
      </c>
    </row>
    <row r="24" spans="1:16" ht="12" customHeight="1">
      <c r="A24" s="101">
        <v>15</v>
      </c>
      <c r="B24" s="295" t="s">
        <v>52</v>
      </c>
      <c r="C24" s="303">
        <v>12018</v>
      </c>
      <c r="D24" s="302">
        <v>7214</v>
      </c>
      <c r="E24" s="303">
        <v>6240</v>
      </c>
      <c r="F24" s="301">
        <v>2892</v>
      </c>
      <c r="G24" s="184">
        <v>51.92211682476285</v>
      </c>
      <c r="H24" s="184">
        <v>40.08871638480732</v>
      </c>
      <c r="I24" s="303">
        <v>417</v>
      </c>
      <c r="J24" s="301">
        <v>502</v>
      </c>
      <c r="K24" s="184">
        <v>6.6826923076923075</v>
      </c>
      <c r="L24" s="184">
        <v>17.358229598893498</v>
      </c>
      <c r="M24" s="303">
        <v>2199</v>
      </c>
      <c r="N24" s="29">
        <v>1261</v>
      </c>
      <c r="O24" s="184">
        <v>37.764039155074705</v>
      </c>
      <c r="P24" s="184">
        <v>52.76150627615063</v>
      </c>
    </row>
    <row r="25" spans="1:16" ht="12" customHeight="1">
      <c r="A25" s="101">
        <v>16</v>
      </c>
      <c r="B25" s="295" t="s">
        <v>51</v>
      </c>
      <c r="C25" s="303">
        <v>4562</v>
      </c>
      <c r="D25" s="302">
        <v>5729</v>
      </c>
      <c r="E25" s="303">
        <v>1496</v>
      </c>
      <c r="F25" s="301">
        <v>839</v>
      </c>
      <c r="G25" s="184">
        <v>32.79263480929417</v>
      </c>
      <c r="H25" s="184">
        <v>14.644789666608482</v>
      </c>
      <c r="I25" s="303">
        <v>222</v>
      </c>
      <c r="J25" s="301">
        <v>78</v>
      </c>
      <c r="K25" s="184">
        <v>14.83957219251337</v>
      </c>
      <c r="L25" s="184">
        <v>9.296781883194278</v>
      </c>
      <c r="M25" s="303">
        <v>304</v>
      </c>
      <c r="N25" s="29">
        <v>146</v>
      </c>
      <c r="O25" s="184">
        <v>23.861852433281005</v>
      </c>
      <c r="P25" s="184">
        <v>19.185282522996058</v>
      </c>
    </row>
    <row r="26" spans="1:16" ht="12" customHeight="1">
      <c r="A26" s="101">
        <v>17</v>
      </c>
      <c r="B26" s="295" t="s">
        <v>50</v>
      </c>
      <c r="C26" s="303">
        <v>4645</v>
      </c>
      <c r="D26" s="302">
        <v>3604</v>
      </c>
      <c r="E26" s="303">
        <v>1341</v>
      </c>
      <c r="F26" s="301">
        <v>1142</v>
      </c>
      <c r="G26" s="184">
        <v>28.869752421959095</v>
      </c>
      <c r="H26" s="184">
        <v>31.687014428412873</v>
      </c>
      <c r="I26" s="303">
        <v>430</v>
      </c>
      <c r="J26" s="301">
        <v>461</v>
      </c>
      <c r="K26" s="184">
        <v>32.065622669649514</v>
      </c>
      <c r="L26" s="184">
        <v>40.36777583187391</v>
      </c>
      <c r="M26" s="303">
        <v>198</v>
      </c>
      <c r="N26" s="29">
        <v>136</v>
      </c>
      <c r="O26" s="184">
        <v>21.734357848518112</v>
      </c>
      <c r="P26" s="184">
        <v>19.970631424375917</v>
      </c>
    </row>
    <row r="27" spans="1:16" ht="12" customHeight="1">
      <c r="A27" s="101">
        <v>18</v>
      </c>
      <c r="B27" s="295" t="s">
        <v>49</v>
      </c>
      <c r="C27" s="303">
        <v>5721</v>
      </c>
      <c r="D27" s="302">
        <v>5132</v>
      </c>
      <c r="E27" s="303">
        <v>1421</v>
      </c>
      <c r="F27" s="301">
        <v>1396</v>
      </c>
      <c r="G27" s="184">
        <v>24.83831497989862</v>
      </c>
      <c r="H27" s="184">
        <v>27.20187061574435</v>
      </c>
      <c r="I27" s="303">
        <v>71</v>
      </c>
      <c r="J27" s="301">
        <v>72</v>
      </c>
      <c r="K27" s="184">
        <v>4.9964813511611545</v>
      </c>
      <c r="L27" s="184">
        <v>5.157593123209169</v>
      </c>
      <c r="M27" s="303">
        <v>350</v>
      </c>
      <c r="N27" s="29">
        <v>137</v>
      </c>
      <c r="O27" s="184">
        <v>25.925925925925927</v>
      </c>
      <c r="P27" s="184">
        <v>10.347432024169184</v>
      </c>
    </row>
    <row r="28" spans="1:16" ht="12" customHeight="1">
      <c r="A28" s="101">
        <v>19</v>
      </c>
      <c r="B28" s="295" t="s">
        <v>48</v>
      </c>
      <c r="C28" s="303">
        <v>2702</v>
      </c>
      <c r="D28" s="302">
        <v>2039</v>
      </c>
      <c r="E28" s="303">
        <v>467</v>
      </c>
      <c r="F28" s="301">
        <v>421</v>
      </c>
      <c r="G28" s="184">
        <v>17.283493708364176</v>
      </c>
      <c r="H28" s="184">
        <v>20.64737616478666</v>
      </c>
      <c r="I28" s="303">
        <v>64</v>
      </c>
      <c r="J28" s="301">
        <v>88</v>
      </c>
      <c r="K28" s="184">
        <v>13.704496788008566</v>
      </c>
      <c r="L28" s="184">
        <v>20.902612826603324</v>
      </c>
      <c r="M28" s="303">
        <v>3</v>
      </c>
      <c r="N28" s="29">
        <v>0</v>
      </c>
      <c r="O28" s="184">
        <v>0.7444168734491315</v>
      </c>
      <c r="P28" s="184">
        <v>0</v>
      </c>
    </row>
    <row r="29" spans="1:16" ht="12" customHeight="1">
      <c r="A29" s="101">
        <v>20</v>
      </c>
      <c r="B29" s="295" t="s">
        <v>47</v>
      </c>
      <c r="C29" s="303">
        <v>9985</v>
      </c>
      <c r="D29" s="302">
        <v>9519</v>
      </c>
      <c r="E29" s="303">
        <v>2543</v>
      </c>
      <c r="F29" s="301">
        <v>2653</v>
      </c>
      <c r="G29" s="184">
        <v>25.468202303455183</v>
      </c>
      <c r="H29" s="184">
        <v>27.870574640193297</v>
      </c>
      <c r="I29" s="303">
        <v>328</v>
      </c>
      <c r="J29" s="301">
        <v>248</v>
      </c>
      <c r="K29" s="184">
        <v>12.898151789225324</v>
      </c>
      <c r="L29" s="184">
        <v>9.347908028646815</v>
      </c>
      <c r="M29" s="303">
        <v>753</v>
      </c>
      <c r="N29" s="29">
        <v>1082</v>
      </c>
      <c r="O29" s="184">
        <v>33.99548532731377</v>
      </c>
      <c r="P29" s="184">
        <v>44.98960498960499</v>
      </c>
    </row>
    <row r="30" spans="1:16" ht="12" customHeight="1">
      <c r="A30" s="101">
        <v>21</v>
      </c>
      <c r="B30" s="295" t="s">
        <v>46</v>
      </c>
      <c r="C30" s="303">
        <v>7101</v>
      </c>
      <c r="D30" s="302">
        <v>5501</v>
      </c>
      <c r="E30" s="303">
        <v>3728</v>
      </c>
      <c r="F30" s="301">
        <v>1690</v>
      </c>
      <c r="G30" s="184">
        <v>52.49964793691029</v>
      </c>
      <c r="H30" s="184">
        <v>30.721686966006178</v>
      </c>
      <c r="I30" s="303">
        <v>378</v>
      </c>
      <c r="J30" s="301">
        <v>123</v>
      </c>
      <c r="K30" s="184">
        <v>10.139484978540773</v>
      </c>
      <c r="L30" s="184">
        <v>7.27810650887574</v>
      </c>
      <c r="M30" s="303">
        <v>1296</v>
      </c>
      <c r="N30" s="29">
        <v>873</v>
      </c>
      <c r="O30" s="184">
        <v>38.6865671641791</v>
      </c>
      <c r="P30" s="184">
        <v>55.711550733886405</v>
      </c>
    </row>
    <row r="31" spans="1:16" ht="12" customHeight="1">
      <c r="A31" s="101">
        <v>22</v>
      </c>
      <c r="B31" s="295" t="s">
        <v>45</v>
      </c>
      <c r="C31" s="303">
        <v>4723</v>
      </c>
      <c r="D31" s="302">
        <v>7846</v>
      </c>
      <c r="E31" s="303">
        <v>736</v>
      </c>
      <c r="F31" s="301">
        <v>1067</v>
      </c>
      <c r="G31" s="184">
        <v>15.583315689180605</v>
      </c>
      <c r="H31" s="184">
        <v>13.599286260514912</v>
      </c>
      <c r="I31" s="303">
        <v>88</v>
      </c>
      <c r="J31" s="301">
        <v>108</v>
      </c>
      <c r="K31" s="184">
        <v>11.956521739130435</v>
      </c>
      <c r="L31" s="184">
        <v>10.121836925960636</v>
      </c>
      <c r="M31" s="303">
        <v>88</v>
      </c>
      <c r="N31" s="29">
        <v>466</v>
      </c>
      <c r="O31" s="184">
        <v>13.580246913580247</v>
      </c>
      <c r="P31" s="184">
        <v>48.59228362877998</v>
      </c>
    </row>
    <row r="32" spans="1:16" ht="12" customHeight="1">
      <c r="A32" s="101">
        <v>23</v>
      </c>
      <c r="B32" s="295" t="s">
        <v>44</v>
      </c>
      <c r="C32" s="303">
        <v>3838</v>
      </c>
      <c r="D32" s="302">
        <v>5729</v>
      </c>
      <c r="E32" s="303">
        <v>895</v>
      </c>
      <c r="F32" s="301">
        <v>811</v>
      </c>
      <c r="G32" s="184">
        <v>23.319437206878582</v>
      </c>
      <c r="H32" s="184">
        <v>14.156048175946937</v>
      </c>
      <c r="I32" s="303">
        <v>191</v>
      </c>
      <c r="J32" s="301">
        <v>104</v>
      </c>
      <c r="K32" s="184">
        <v>21.34078212290503</v>
      </c>
      <c r="L32" s="184">
        <v>12.82367447595561</v>
      </c>
      <c r="M32" s="303">
        <v>2</v>
      </c>
      <c r="N32" s="29">
        <v>1</v>
      </c>
      <c r="O32" s="184">
        <v>0.2840909090909091</v>
      </c>
      <c r="P32" s="184">
        <v>0.14144271570014144</v>
      </c>
    </row>
    <row r="33" spans="1:16" ht="12" customHeight="1">
      <c r="A33" s="101">
        <v>24</v>
      </c>
      <c r="B33" s="295" t="s">
        <v>43</v>
      </c>
      <c r="C33" s="303">
        <v>2250</v>
      </c>
      <c r="D33" s="302">
        <v>1887</v>
      </c>
      <c r="E33" s="303">
        <v>683</v>
      </c>
      <c r="F33" s="301">
        <v>652</v>
      </c>
      <c r="G33" s="184">
        <v>30.355555555555554</v>
      </c>
      <c r="H33" s="184">
        <v>34.552199258081615</v>
      </c>
      <c r="I33" s="303">
        <v>253</v>
      </c>
      <c r="J33" s="301">
        <v>274</v>
      </c>
      <c r="K33" s="184">
        <v>37.042459736456806</v>
      </c>
      <c r="L33" s="184">
        <v>42.02453987730061</v>
      </c>
      <c r="M33" s="303">
        <v>159</v>
      </c>
      <c r="N33" s="29">
        <v>198</v>
      </c>
      <c r="O33" s="184">
        <v>36.97674418604651</v>
      </c>
      <c r="P33" s="184">
        <v>52.38095238095239</v>
      </c>
    </row>
    <row r="34" spans="1:16" ht="12" customHeight="1">
      <c r="A34" s="101">
        <v>25</v>
      </c>
      <c r="B34" s="295" t="s">
        <v>42</v>
      </c>
      <c r="C34" s="303">
        <v>3346</v>
      </c>
      <c r="D34" s="302">
        <v>3235</v>
      </c>
      <c r="E34" s="303">
        <v>500</v>
      </c>
      <c r="F34" s="301">
        <v>371</v>
      </c>
      <c r="G34" s="184">
        <v>14.943215780035864</v>
      </c>
      <c r="H34" s="184">
        <v>11.468315301391035</v>
      </c>
      <c r="I34" s="303">
        <v>127</v>
      </c>
      <c r="J34" s="301">
        <v>70</v>
      </c>
      <c r="K34" s="184">
        <v>25.4</v>
      </c>
      <c r="L34" s="184">
        <v>18.867924528301888</v>
      </c>
      <c r="M34" s="303">
        <v>8</v>
      </c>
      <c r="N34" s="29">
        <v>8</v>
      </c>
      <c r="O34" s="184">
        <v>2.1447721179624666</v>
      </c>
      <c r="P34" s="184">
        <v>2.6578073089700998</v>
      </c>
    </row>
    <row r="35" spans="1:16" ht="12" customHeight="1">
      <c r="A35" s="101">
        <v>26</v>
      </c>
      <c r="B35" s="295" t="s">
        <v>41</v>
      </c>
      <c r="C35" s="303">
        <v>15942</v>
      </c>
      <c r="D35" s="302">
        <v>11522</v>
      </c>
      <c r="E35" s="303">
        <v>6739</v>
      </c>
      <c r="F35" s="301">
        <v>4650</v>
      </c>
      <c r="G35" s="184">
        <v>42.27198594906536</v>
      </c>
      <c r="H35" s="184">
        <v>40.357576809581666</v>
      </c>
      <c r="I35" s="303">
        <v>965</v>
      </c>
      <c r="J35" s="301">
        <v>1584</v>
      </c>
      <c r="K35" s="184">
        <v>14.319631992877282</v>
      </c>
      <c r="L35" s="184">
        <v>34.064516129032256</v>
      </c>
      <c r="M35" s="303">
        <v>3395</v>
      </c>
      <c r="N35" s="29">
        <v>1651</v>
      </c>
      <c r="O35" s="184">
        <v>58.798060270176656</v>
      </c>
      <c r="P35" s="184">
        <v>53.84866275277235</v>
      </c>
    </row>
    <row r="36" spans="1:16" ht="12" customHeight="1">
      <c r="A36" s="101">
        <v>27</v>
      </c>
      <c r="B36" s="295" t="s">
        <v>40</v>
      </c>
      <c r="C36" s="303">
        <v>2269</v>
      </c>
      <c r="D36" s="302">
        <v>2068</v>
      </c>
      <c r="E36" s="303">
        <v>430</v>
      </c>
      <c r="F36" s="301">
        <v>498</v>
      </c>
      <c r="G36" s="184">
        <v>18.95107977082415</v>
      </c>
      <c r="H36" s="184">
        <v>24.081237911025145</v>
      </c>
      <c r="I36" s="303">
        <v>90</v>
      </c>
      <c r="J36" s="301">
        <v>123</v>
      </c>
      <c r="K36" s="184">
        <v>20.930232558139537</v>
      </c>
      <c r="L36" s="184">
        <v>24.69879518072289</v>
      </c>
      <c r="M36" s="303">
        <v>0</v>
      </c>
      <c r="N36" s="29">
        <v>75</v>
      </c>
      <c r="O36" s="184">
        <v>0</v>
      </c>
      <c r="P36" s="184">
        <v>20</v>
      </c>
    </row>
    <row r="37" spans="1:16" ht="12" customHeight="1">
      <c r="A37" s="437"/>
      <c r="B37" s="430" t="s">
        <v>13</v>
      </c>
      <c r="C37" s="436">
        <v>176587</v>
      </c>
      <c r="D37" s="436">
        <v>155938</v>
      </c>
      <c r="E37" s="436">
        <v>59312</v>
      </c>
      <c r="F37" s="436">
        <v>43260</v>
      </c>
      <c r="G37" s="428">
        <v>33.587976464858684</v>
      </c>
      <c r="H37" s="428">
        <v>27.741794815888365</v>
      </c>
      <c r="I37" s="436">
        <v>8237</v>
      </c>
      <c r="J37" s="436">
        <v>10815</v>
      </c>
      <c r="K37" s="428">
        <v>13.887577555975183</v>
      </c>
      <c r="L37" s="428">
        <v>25</v>
      </c>
      <c r="M37" s="436">
        <v>15395</v>
      </c>
      <c r="N37" s="436">
        <v>13394</v>
      </c>
      <c r="O37" s="428">
        <v>30.141948115516396</v>
      </c>
      <c r="P37" s="428">
        <v>41.28216982585914</v>
      </c>
    </row>
    <row r="38" spans="2:16" ht="12.75">
      <c r="B38" s="413" t="s">
        <v>528</v>
      </c>
      <c r="H38" s="404"/>
      <c r="L38" s="404"/>
      <c r="P38" s="404"/>
    </row>
    <row r="39" spans="2:16" ht="12.75">
      <c r="B39" s="413" t="s">
        <v>361</v>
      </c>
      <c r="H39" s="404"/>
      <c r="L39" s="404"/>
      <c r="P39" s="404"/>
    </row>
    <row r="40" spans="2:16" ht="12.75">
      <c r="B40" s="413" t="s">
        <v>527</v>
      </c>
      <c r="H40" s="404"/>
      <c r="L40" s="404"/>
      <c r="P40" s="404"/>
    </row>
    <row r="41" spans="8:16" ht="12.75">
      <c r="H41" s="404"/>
      <c r="L41" s="404"/>
      <c r="P41" s="404"/>
    </row>
    <row r="42" spans="3:16" ht="12.75">
      <c r="C42" s="45"/>
      <c r="L42" s="404"/>
      <c r="P42" s="404"/>
    </row>
    <row r="43" spans="12:16" ht="12.75">
      <c r="L43" s="404"/>
      <c r="P43" s="404"/>
    </row>
    <row r="44" spans="12:16" ht="12.75">
      <c r="L44" s="404"/>
      <c r="P44" s="404"/>
    </row>
    <row r="45" spans="12:16" ht="12.75">
      <c r="L45" s="404"/>
      <c r="P45" s="404"/>
    </row>
    <row r="46" spans="12:16" ht="12.75">
      <c r="L46" s="404"/>
      <c r="P46" s="404"/>
    </row>
    <row r="47" spans="12:16" ht="12.75">
      <c r="L47" s="404"/>
      <c r="P47" s="404"/>
    </row>
    <row r="48" spans="12:16" ht="12.75">
      <c r="L48" s="404"/>
      <c r="P48" s="404"/>
    </row>
    <row r="49" spans="12:16" ht="12.75">
      <c r="L49" s="404"/>
      <c r="P49" s="404"/>
    </row>
    <row r="50" ht="12.75">
      <c r="L50" s="404"/>
    </row>
    <row r="51" ht="12.75">
      <c r="L51" s="404"/>
    </row>
    <row r="52" ht="12.75">
      <c r="L52" s="404"/>
    </row>
    <row r="53" ht="12.75">
      <c r="L53" s="404"/>
    </row>
    <row r="54" ht="12.75">
      <c r="L54" s="404"/>
    </row>
    <row r="55" ht="12.75">
      <c r="L55" s="404"/>
    </row>
    <row r="56" ht="12.75">
      <c r="L56" s="404"/>
    </row>
    <row r="57" ht="12.75">
      <c r="L57" s="404"/>
    </row>
    <row r="58" ht="12.75">
      <c r="L58" s="404"/>
    </row>
    <row r="59" ht="12.75">
      <c r="L59" s="404"/>
    </row>
    <row r="60" ht="12.75">
      <c r="L60" s="404"/>
    </row>
    <row r="61" ht="12.75">
      <c r="L61" s="404"/>
    </row>
    <row r="62" ht="12.75">
      <c r="L62" s="404"/>
    </row>
    <row r="63" ht="12.75">
      <c r="L63" s="404"/>
    </row>
    <row r="64" ht="12.75">
      <c r="L64" s="404"/>
    </row>
    <row r="65" ht="12.75">
      <c r="L65" s="404"/>
    </row>
    <row r="66" ht="12.75">
      <c r="L66" s="404"/>
    </row>
    <row r="67" ht="12.75">
      <c r="L67" s="404"/>
    </row>
    <row r="68" ht="12.75">
      <c r="L68" s="404"/>
    </row>
    <row r="69" ht="12.75">
      <c r="L69" s="404"/>
    </row>
    <row r="70" ht="12.75">
      <c r="L70" s="404"/>
    </row>
    <row r="71" ht="12.75">
      <c r="L71" s="404"/>
    </row>
    <row r="72" ht="12.75">
      <c r="L72" s="404"/>
    </row>
    <row r="73" ht="12.75">
      <c r="L73" s="404"/>
    </row>
    <row r="74" ht="12.75">
      <c r="L74" s="404"/>
    </row>
    <row r="75" ht="12.75">
      <c r="L75" s="404"/>
    </row>
    <row r="76" ht="12.75">
      <c r="L76" s="404"/>
    </row>
    <row r="77" ht="12.75">
      <c r="L77" s="404"/>
    </row>
    <row r="78" ht="12.75">
      <c r="L78" s="404"/>
    </row>
    <row r="79" ht="12.75">
      <c r="L79" s="404"/>
    </row>
    <row r="80" ht="12.75">
      <c r="L80" s="404"/>
    </row>
    <row r="81" ht="12.75">
      <c r="L81" s="404"/>
    </row>
    <row r="82" ht="12.75">
      <c r="L82" s="404"/>
    </row>
    <row r="83" ht="12.75">
      <c r="L83" s="404"/>
    </row>
    <row r="84" ht="12.75">
      <c r="L84" s="404"/>
    </row>
    <row r="85" ht="12.75">
      <c r="L85" s="404"/>
    </row>
    <row r="86" ht="12.75">
      <c r="L86" s="404"/>
    </row>
    <row r="87" ht="12.75">
      <c r="L87" s="404"/>
    </row>
    <row r="88" ht="12.75">
      <c r="L88" s="404"/>
    </row>
    <row r="89" ht="12.75">
      <c r="L89" s="404"/>
    </row>
    <row r="90" ht="12.75">
      <c r="L90" s="404"/>
    </row>
    <row r="91" ht="12.75">
      <c r="L91" s="404"/>
    </row>
    <row r="92" ht="12.75">
      <c r="L92" s="404"/>
    </row>
    <row r="93" ht="12.75">
      <c r="L93" s="404"/>
    </row>
    <row r="94" ht="12.75">
      <c r="L94" s="404"/>
    </row>
    <row r="95" ht="12.75">
      <c r="L95" s="404"/>
    </row>
  </sheetData>
  <sheetProtection/>
  <mergeCells count="12">
    <mergeCell ref="A2:P2"/>
    <mergeCell ref="A4:A8"/>
    <mergeCell ref="B4:B8"/>
    <mergeCell ref="C4:D7"/>
    <mergeCell ref="E4:P4"/>
    <mergeCell ref="E5:F7"/>
    <mergeCell ref="G5:H7"/>
    <mergeCell ref="I5:P5"/>
    <mergeCell ref="I6:J7"/>
    <mergeCell ref="K6:L7"/>
    <mergeCell ref="M6:N7"/>
    <mergeCell ref="O6:P7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72"/>
  <sheetViews>
    <sheetView zoomScale="85" zoomScaleNormal="85" zoomScalePageLayoutView="0" workbookViewId="0" topLeftCell="A13">
      <selection activeCell="B18" sqref="B18"/>
    </sheetView>
  </sheetViews>
  <sheetFormatPr defaultColWidth="9.00390625" defaultRowHeight="12.75"/>
  <cols>
    <col min="1" max="1" width="7.625" style="176" customWidth="1"/>
    <col min="2" max="2" width="41.25390625" style="176" customWidth="1"/>
    <col min="3" max="3" width="8.875" style="176" customWidth="1"/>
    <col min="4" max="4" width="8.25390625" style="176" customWidth="1"/>
    <col min="5" max="5" width="8.00390625" style="176" customWidth="1"/>
    <col min="6" max="6" width="9.125" style="176" customWidth="1"/>
    <col min="7" max="7" width="7.375" style="176" customWidth="1"/>
    <col min="8" max="8" width="8.375" style="176" customWidth="1"/>
    <col min="9" max="9" width="7.25390625" style="176" customWidth="1"/>
    <col min="10" max="10" width="8.625" style="176" customWidth="1"/>
    <col min="11" max="11" width="8.25390625" style="176" customWidth="1"/>
    <col min="12" max="12" width="8.75390625" style="176" customWidth="1"/>
    <col min="13" max="13" width="8.25390625" style="176" customWidth="1"/>
    <col min="14" max="20" width="9.125" style="266" customWidth="1"/>
    <col min="21" max="16384" width="9.125" style="176" customWidth="1"/>
  </cols>
  <sheetData>
    <row r="1" spans="1:13" ht="15.75">
      <c r="A1" s="555" t="s">
        <v>352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292"/>
      <c r="M1" s="291" t="s">
        <v>351</v>
      </c>
    </row>
    <row r="2" spans="1:13" ht="7.5" customHeight="1" thickBot="1">
      <c r="A2" s="556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</row>
    <row r="3" spans="1:13" ht="15.75">
      <c r="A3" s="584" t="s">
        <v>2</v>
      </c>
      <c r="B3" s="558" t="s">
        <v>3</v>
      </c>
      <c r="C3" s="586" t="s">
        <v>350</v>
      </c>
      <c r="D3" s="586"/>
      <c r="E3" s="586"/>
      <c r="F3" s="586" t="s">
        <v>177</v>
      </c>
      <c r="G3" s="586"/>
      <c r="H3" s="586"/>
      <c r="I3" s="586"/>
      <c r="J3" s="587" t="s">
        <v>349</v>
      </c>
      <c r="K3" s="587"/>
      <c r="L3" s="587"/>
      <c r="M3" s="587"/>
    </row>
    <row r="4" spans="1:13" ht="32.25" customHeight="1">
      <c r="A4" s="585"/>
      <c r="B4" s="558"/>
      <c r="C4" s="586"/>
      <c r="D4" s="586"/>
      <c r="E4" s="586"/>
      <c r="F4" s="586"/>
      <c r="G4" s="586"/>
      <c r="H4" s="586"/>
      <c r="I4" s="586"/>
      <c r="J4" s="558" t="s">
        <v>348</v>
      </c>
      <c r="K4" s="558"/>
      <c r="L4" s="588" t="s">
        <v>347</v>
      </c>
      <c r="M4" s="588"/>
    </row>
    <row r="5" spans="1:13" ht="39.75" customHeight="1">
      <c r="A5" s="585"/>
      <c r="B5" s="558"/>
      <c r="C5" s="62" t="s">
        <v>4</v>
      </c>
      <c r="D5" s="62" t="s">
        <v>5</v>
      </c>
      <c r="E5" s="193" t="s">
        <v>219</v>
      </c>
      <c r="F5" s="62" t="s">
        <v>4</v>
      </c>
      <c r="G5" s="192" t="s">
        <v>346</v>
      </c>
      <c r="H5" s="62" t="s">
        <v>5</v>
      </c>
      <c r="I5" s="192" t="s">
        <v>346</v>
      </c>
      <c r="J5" s="62" t="s">
        <v>4</v>
      </c>
      <c r="K5" s="62" t="s">
        <v>5</v>
      </c>
      <c r="L5" s="62" t="s">
        <v>4</v>
      </c>
      <c r="M5" s="62" t="s">
        <v>5</v>
      </c>
    </row>
    <row r="6" spans="1:13" ht="15" thickBot="1">
      <c r="A6" s="290" t="s">
        <v>8</v>
      </c>
      <c r="B6" s="190" t="s">
        <v>9</v>
      </c>
      <c r="C6" s="190">
        <v>1</v>
      </c>
      <c r="D6" s="190">
        <v>2</v>
      </c>
      <c r="E6" s="188">
        <v>3</v>
      </c>
      <c r="F6" s="190">
        <v>4</v>
      </c>
      <c r="G6" s="188">
        <v>5</v>
      </c>
      <c r="H6" s="190">
        <v>6</v>
      </c>
      <c r="I6" s="188">
        <v>7</v>
      </c>
      <c r="J6" s="190">
        <v>8</v>
      </c>
      <c r="K6" s="190">
        <v>9</v>
      </c>
      <c r="L6" s="261">
        <v>10</v>
      </c>
      <c r="M6" s="261">
        <v>11</v>
      </c>
    </row>
    <row r="7" spans="1:13" ht="21.75" customHeight="1">
      <c r="A7" s="589">
        <v>1</v>
      </c>
      <c r="B7" s="276" t="s">
        <v>345</v>
      </c>
      <c r="C7" s="272">
        <v>177120</v>
      </c>
      <c r="D7" s="287">
        <v>335660</v>
      </c>
      <c r="E7" s="254">
        <v>89.50993676603433</v>
      </c>
      <c r="F7" s="272">
        <v>175407</v>
      </c>
      <c r="G7" s="254">
        <v>99.03285907859079</v>
      </c>
      <c r="H7" s="287">
        <v>304047</v>
      </c>
      <c r="I7" s="254">
        <v>90.58183876541739</v>
      </c>
      <c r="J7" s="274" t="s">
        <v>203</v>
      </c>
      <c r="K7" s="274" t="s">
        <v>203</v>
      </c>
      <c r="L7" s="272">
        <v>165360</v>
      </c>
      <c r="M7" s="287">
        <v>267538</v>
      </c>
    </row>
    <row r="8" spans="1:13" ht="40.5" customHeight="1">
      <c r="A8" s="583"/>
      <c r="B8" s="54" t="s">
        <v>298</v>
      </c>
      <c r="C8" s="254">
        <v>11.621033072573063</v>
      </c>
      <c r="D8" s="254">
        <v>27.81668139018767</v>
      </c>
      <c r="E8" s="281" t="s">
        <v>88</v>
      </c>
      <c r="F8" s="254">
        <v>17.534142230805678</v>
      </c>
      <c r="G8" s="13" t="s">
        <v>88</v>
      </c>
      <c r="H8" s="254">
        <v>35.17242815349004</v>
      </c>
      <c r="I8" s="13" t="s">
        <v>88</v>
      </c>
      <c r="J8" s="289" t="s">
        <v>88</v>
      </c>
      <c r="K8" s="289" t="s">
        <v>88</v>
      </c>
      <c r="L8" s="254">
        <v>22.680451963142893</v>
      </c>
      <c r="M8" s="254">
        <v>0.43866167346564006</v>
      </c>
    </row>
    <row r="9" spans="1:13" ht="19.5" customHeight="1">
      <c r="A9" s="278" t="s">
        <v>344</v>
      </c>
      <c r="B9" s="283" t="s">
        <v>343</v>
      </c>
      <c r="C9" s="272">
        <v>11650</v>
      </c>
      <c r="D9" s="287">
        <v>19023</v>
      </c>
      <c r="E9" s="254">
        <v>63.287553648068666</v>
      </c>
      <c r="F9" s="272">
        <v>11367</v>
      </c>
      <c r="G9" s="254">
        <v>97.57081545064378</v>
      </c>
      <c r="H9" s="287">
        <v>15731</v>
      </c>
      <c r="I9" s="254">
        <v>82.69463281291068</v>
      </c>
      <c r="J9" s="274" t="s">
        <v>203</v>
      </c>
      <c r="K9" s="273" t="s">
        <v>88</v>
      </c>
      <c r="L9" s="272">
        <v>10932</v>
      </c>
      <c r="M9" s="287">
        <v>12966</v>
      </c>
    </row>
    <row r="10" spans="1:13" ht="25.5" customHeight="1">
      <c r="A10" s="583" t="s">
        <v>342</v>
      </c>
      <c r="B10" s="276" t="s">
        <v>341</v>
      </c>
      <c r="C10" s="272">
        <v>1223648</v>
      </c>
      <c r="D10" s="287">
        <v>739499</v>
      </c>
      <c r="E10" s="254">
        <v>-39.56603533042182</v>
      </c>
      <c r="F10" s="272">
        <v>726969</v>
      </c>
      <c r="G10" s="254">
        <v>59.40997737911556</v>
      </c>
      <c r="H10" s="287">
        <v>460080</v>
      </c>
      <c r="I10" s="254">
        <v>62.21509427328502</v>
      </c>
      <c r="J10" s="272">
        <v>662129</v>
      </c>
      <c r="K10" s="288">
        <v>393444</v>
      </c>
      <c r="L10" s="272">
        <v>497158</v>
      </c>
      <c r="M10" s="287">
        <v>276622</v>
      </c>
    </row>
    <row r="11" spans="1:13" ht="41.25" customHeight="1">
      <c r="A11" s="583"/>
      <c r="B11" s="54" t="s">
        <v>298</v>
      </c>
      <c r="C11" s="254">
        <v>80.28485703019356</v>
      </c>
      <c r="D11" s="254">
        <v>61.28346562403144</v>
      </c>
      <c r="E11" s="281" t="s">
        <v>88</v>
      </c>
      <c r="F11" s="254">
        <v>72.66972152414996</v>
      </c>
      <c r="G11" s="13" t="s">
        <v>88</v>
      </c>
      <c r="H11" s="254">
        <v>53.22246476649234</v>
      </c>
      <c r="I11" s="13" t="s">
        <v>88</v>
      </c>
      <c r="J11" s="254">
        <v>88.83082768298671</v>
      </c>
      <c r="K11" s="254">
        <v>82.70756035778476</v>
      </c>
      <c r="L11" s="254">
        <v>68.18921224656624</v>
      </c>
      <c r="M11" s="254">
        <v>45.35560161076643</v>
      </c>
    </row>
    <row r="12" spans="1:13" ht="30.75" customHeight="1">
      <c r="A12" s="278" t="s">
        <v>340</v>
      </c>
      <c r="B12" s="286" t="s">
        <v>339</v>
      </c>
      <c r="C12" s="272">
        <v>1109302</v>
      </c>
      <c r="D12" s="282">
        <v>628309</v>
      </c>
      <c r="E12" s="254">
        <v>-43.35996870103903</v>
      </c>
      <c r="F12" s="272">
        <v>662129</v>
      </c>
      <c r="G12" s="254">
        <v>59.688795296501766</v>
      </c>
      <c r="H12" s="282">
        <v>393444</v>
      </c>
      <c r="I12" s="254">
        <v>62.61950728065331</v>
      </c>
      <c r="J12" s="272">
        <v>545436</v>
      </c>
      <c r="K12" s="282">
        <v>309492</v>
      </c>
      <c r="L12" s="272">
        <v>497158</v>
      </c>
      <c r="M12" s="282">
        <v>276622</v>
      </c>
    </row>
    <row r="13" spans="1:13" ht="24.75" customHeight="1">
      <c r="A13" s="278" t="s">
        <v>338</v>
      </c>
      <c r="B13" s="284" t="s">
        <v>337</v>
      </c>
      <c r="C13" s="272">
        <v>60891</v>
      </c>
      <c r="D13" s="282">
        <v>53172</v>
      </c>
      <c r="E13" s="254">
        <v>-12.676750258658915</v>
      </c>
      <c r="F13" s="272">
        <v>35329</v>
      </c>
      <c r="G13" s="254">
        <v>58.02006864725493</v>
      </c>
      <c r="H13" s="282">
        <v>32306</v>
      </c>
      <c r="I13" s="254">
        <v>60.75754156322877</v>
      </c>
      <c r="J13" s="272">
        <v>27856</v>
      </c>
      <c r="K13" s="282">
        <v>25460</v>
      </c>
      <c r="L13" s="272">
        <v>25167</v>
      </c>
      <c r="M13" s="282">
        <v>22214</v>
      </c>
    </row>
    <row r="14" spans="1:13" ht="18.75" customHeight="1">
      <c r="A14" s="278" t="s">
        <v>336</v>
      </c>
      <c r="B14" s="284" t="s">
        <v>335</v>
      </c>
      <c r="C14" s="272">
        <v>295</v>
      </c>
      <c r="D14" s="282">
        <v>292</v>
      </c>
      <c r="E14" s="254">
        <v>-1.0169491525423728</v>
      </c>
      <c r="F14" s="272">
        <v>97</v>
      </c>
      <c r="G14" s="254">
        <v>32.88135593220339</v>
      </c>
      <c r="H14" s="282">
        <v>106</v>
      </c>
      <c r="I14" s="254">
        <v>36.3013698630137</v>
      </c>
      <c r="J14" s="272">
        <v>60</v>
      </c>
      <c r="K14" s="282">
        <v>57</v>
      </c>
      <c r="L14" s="272">
        <v>37</v>
      </c>
      <c r="M14" s="282">
        <v>39</v>
      </c>
    </row>
    <row r="15" spans="1:13" ht="19.5" customHeight="1">
      <c r="A15" s="278" t="s">
        <v>334</v>
      </c>
      <c r="B15" s="284" t="s">
        <v>333</v>
      </c>
      <c r="C15" s="272">
        <v>379826</v>
      </c>
      <c r="D15" s="282">
        <v>216961</v>
      </c>
      <c r="E15" s="254">
        <v>-42.87884452354499</v>
      </c>
      <c r="F15" s="272">
        <v>221293</v>
      </c>
      <c r="G15" s="254">
        <v>58.261677715585556</v>
      </c>
      <c r="H15" s="282">
        <v>122001</v>
      </c>
      <c r="I15" s="254">
        <v>56.23176515594969</v>
      </c>
      <c r="J15" s="272">
        <v>169556</v>
      </c>
      <c r="K15" s="282">
        <v>93853</v>
      </c>
      <c r="L15" s="272">
        <v>145237</v>
      </c>
      <c r="M15" s="282">
        <v>81317</v>
      </c>
    </row>
    <row r="16" spans="1:13" ht="23.25" customHeight="1">
      <c r="A16" s="278" t="s">
        <v>332</v>
      </c>
      <c r="B16" s="284" t="s">
        <v>331</v>
      </c>
      <c r="C16" s="272">
        <v>49249</v>
      </c>
      <c r="D16" s="282">
        <v>38270</v>
      </c>
      <c r="E16" s="254">
        <v>-22.29283843326768</v>
      </c>
      <c r="F16" s="272">
        <v>24036</v>
      </c>
      <c r="G16" s="254">
        <v>48.80505187922597</v>
      </c>
      <c r="H16" s="282">
        <v>20351</v>
      </c>
      <c r="I16" s="254">
        <v>53.17742356937549</v>
      </c>
      <c r="J16" s="272">
        <v>17414</v>
      </c>
      <c r="K16" s="282">
        <v>14923</v>
      </c>
      <c r="L16" s="272">
        <v>14524</v>
      </c>
      <c r="M16" s="282">
        <v>12048</v>
      </c>
    </row>
    <row r="17" spans="1:13" ht="36.75" customHeight="1">
      <c r="A17" s="278" t="s">
        <v>330</v>
      </c>
      <c r="B17" s="285" t="s">
        <v>329</v>
      </c>
      <c r="C17" s="272">
        <v>1494</v>
      </c>
      <c r="D17" s="282">
        <v>1217</v>
      </c>
      <c r="E17" s="254">
        <v>-18.54082998661312</v>
      </c>
      <c r="F17" s="272">
        <v>978</v>
      </c>
      <c r="G17" s="254">
        <v>65.46184738955823</v>
      </c>
      <c r="H17" s="282">
        <v>888</v>
      </c>
      <c r="I17" s="254">
        <v>72.96631059983567</v>
      </c>
      <c r="J17" s="272">
        <v>704</v>
      </c>
      <c r="K17" s="282">
        <v>649</v>
      </c>
      <c r="L17" s="272">
        <v>588</v>
      </c>
      <c r="M17" s="282">
        <v>11614</v>
      </c>
    </row>
    <row r="18" spans="1:13" ht="40.5" customHeight="1">
      <c r="A18" s="278" t="s">
        <v>328</v>
      </c>
      <c r="B18" s="285" t="s">
        <v>327</v>
      </c>
      <c r="C18" s="272">
        <v>507</v>
      </c>
      <c r="D18" s="282">
        <v>457</v>
      </c>
      <c r="E18" s="254">
        <v>-9.861932938856016</v>
      </c>
      <c r="F18" s="272">
        <v>229</v>
      </c>
      <c r="G18" s="254">
        <v>45.167652859960555</v>
      </c>
      <c r="H18" s="282">
        <v>681</v>
      </c>
      <c r="I18" s="254">
        <v>149.01531728665208</v>
      </c>
      <c r="J18" s="272">
        <v>124</v>
      </c>
      <c r="K18" s="282">
        <v>112</v>
      </c>
      <c r="L18" s="272">
        <v>72</v>
      </c>
      <c r="M18" s="282">
        <v>573</v>
      </c>
    </row>
    <row r="19" spans="1:13" ht="23.25" customHeight="1">
      <c r="A19" s="278" t="s">
        <v>326</v>
      </c>
      <c r="B19" s="285" t="s">
        <v>325</v>
      </c>
      <c r="C19" s="272">
        <v>712</v>
      </c>
      <c r="D19" s="282">
        <v>387</v>
      </c>
      <c r="E19" s="254">
        <v>-45.646067415730336</v>
      </c>
      <c r="F19" s="272">
        <v>321</v>
      </c>
      <c r="G19" s="254">
        <v>45.08426966292135</v>
      </c>
      <c r="H19" s="282">
        <v>221</v>
      </c>
      <c r="I19" s="254">
        <v>57.10594315245478</v>
      </c>
      <c r="J19" s="272">
        <v>210</v>
      </c>
      <c r="K19" s="282">
        <v>120</v>
      </c>
      <c r="L19" s="272">
        <v>125</v>
      </c>
      <c r="M19" s="282">
        <v>68</v>
      </c>
    </row>
    <row r="20" spans="1:13" ht="15.75" customHeight="1">
      <c r="A20" s="278" t="s">
        <v>324</v>
      </c>
      <c r="B20" s="284" t="s">
        <v>323</v>
      </c>
      <c r="C20" s="272">
        <v>49498</v>
      </c>
      <c r="D20" s="282">
        <v>46538</v>
      </c>
      <c r="E20" s="254">
        <v>-5.9800395975594975</v>
      </c>
      <c r="F20" s="272">
        <v>35771</v>
      </c>
      <c r="G20" s="254">
        <v>72.26756636631784</v>
      </c>
      <c r="H20" s="282">
        <v>34074</v>
      </c>
      <c r="I20" s="254">
        <v>73.21758562894838</v>
      </c>
      <c r="J20" s="272">
        <v>32285</v>
      </c>
      <c r="K20" s="282">
        <v>30303</v>
      </c>
      <c r="L20" s="272">
        <v>30719</v>
      </c>
      <c r="M20" s="282">
        <v>28666</v>
      </c>
    </row>
    <row r="21" spans="1:13" ht="27" customHeight="1">
      <c r="A21" s="278" t="s">
        <v>322</v>
      </c>
      <c r="B21" s="284" t="s">
        <v>321</v>
      </c>
      <c r="C21" s="272">
        <v>3546</v>
      </c>
      <c r="D21" s="282">
        <v>2439</v>
      </c>
      <c r="E21" s="254">
        <v>-31.218274111675125</v>
      </c>
      <c r="F21" s="272">
        <v>1673</v>
      </c>
      <c r="G21" s="254">
        <v>47.17992103778906</v>
      </c>
      <c r="H21" s="282">
        <v>1187</v>
      </c>
      <c r="I21" s="254">
        <v>48.66748667486675</v>
      </c>
      <c r="J21" s="272">
        <v>1039</v>
      </c>
      <c r="K21" s="282">
        <v>685</v>
      </c>
      <c r="L21" s="272">
        <v>696</v>
      </c>
      <c r="M21" s="282">
        <v>284</v>
      </c>
    </row>
    <row r="22" spans="1:13" ht="25.5" customHeight="1">
      <c r="A22" s="278" t="s">
        <v>320</v>
      </c>
      <c r="B22" s="285" t="s">
        <v>319</v>
      </c>
      <c r="C22" s="272">
        <v>412</v>
      </c>
      <c r="D22" s="282">
        <v>310</v>
      </c>
      <c r="E22" s="254">
        <v>-24.75728155339806</v>
      </c>
      <c r="F22" s="272">
        <v>158</v>
      </c>
      <c r="G22" s="254">
        <v>38.349514563106794</v>
      </c>
      <c r="H22" s="282">
        <v>154</v>
      </c>
      <c r="I22" s="254">
        <v>49.67741935483871</v>
      </c>
      <c r="J22" s="272">
        <v>93</v>
      </c>
      <c r="K22" s="282">
        <v>82</v>
      </c>
      <c r="L22" s="272">
        <v>50</v>
      </c>
      <c r="M22" s="282">
        <v>29</v>
      </c>
    </row>
    <row r="23" spans="1:13" ht="21.75" customHeight="1">
      <c r="A23" s="278" t="s">
        <v>318</v>
      </c>
      <c r="B23" s="284" t="s">
        <v>317</v>
      </c>
      <c r="C23" s="272">
        <v>82164</v>
      </c>
      <c r="D23" s="282">
        <v>37957</v>
      </c>
      <c r="E23" s="254">
        <v>-53.80336887201207</v>
      </c>
      <c r="F23" s="272">
        <v>49440</v>
      </c>
      <c r="G23" s="254">
        <v>60.172338250328615</v>
      </c>
      <c r="H23" s="282">
        <v>22117</v>
      </c>
      <c r="I23" s="254">
        <v>58.26856706272888</v>
      </c>
      <c r="J23" s="272">
        <v>37685</v>
      </c>
      <c r="K23" s="282">
        <v>16377</v>
      </c>
      <c r="L23" s="272">
        <v>33957</v>
      </c>
      <c r="M23" s="282">
        <v>13627</v>
      </c>
    </row>
    <row r="24" spans="1:13" ht="23.25" customHeight="1">
      <c r="A24" s="278" t="s">
        <v>316</v>
      </c>
      <c r="B24" s="284" t="s">
        <v>315</v>
      </c>
      <c r="C24" s="272">
        <v>17133</v>
      </c>
      <c r="D24" s="282">
        <v>15453</v>
      </c>
      <c r="E24" s="254">
        <v>-9.805638241989143</v>
      </c>
      <c r="F24" s="272">
        <v>8296</v>
      </c>
      <c r="G24" s="254">
        <v>48.42117550925115</v>
      </c>
      <c r="H24" s="282">
        <v>7106</v>
      </c>
      <c r="I24" s="254">
        <v>45.984598459845984</v>
      </c>
      <c r="J24" s="272">
        <v>5161</v>
      </c>
      <c r="K24" s="282">
        <v>4733</v>
      </c>
      <c r="L24" s="272">
        <v>3972</v>
      </c>
      <c r="M24" s="282">
        <v>3574</v>
      </c>
    </row>
    <row r="25" spans="1:13" ht="18.75" customHeight="1">
      <c r="A25" s="278" t="s">
        <v>314</v>
      </c>
      <c r="B25" s="284" t="s">
        <v>313</v>
      </c>
      <c r="C25" s="272">
        <v>178969</v>
      </c>
      <c r="D25" s="282">
        <v>177077</v>
      </c>
      <c r="E25" s="254">
        <v>-1.0571663248942553</v>
      </c>
      <c r="F25" s="272">
        <v>128442</v>
      </c>
      <c r="G25" s="254">
        <v>71.76773631187524</v>
      </c>
      <c r="H25" s="282">
        <v>129444</v>
      </c>
      <c r="I25" s="254">
        <v>73.10040264969477</v>
      </c>
      <c r="J25" s="272">
        <v>105385</v>
      </c>
      <c r="K25" s="282">
        <v>108052</v>
      </c>
      <c r="L25" s="272">
        <v>100632</v>
      </c>
      <c r="M25" s="282">
        <v>103722</v>
      </c>
    </row>
    <row r="26" spans="1:13" ht="26.25" customHeight="1">
      <c r="A26" s="278" t="s">
        <v>312</v>
      </c>
      <c r="B26" s="284" t="s">
        <v>311</v>
      </c>
      <c r="C26" s="272">
        <v>26816</v>
      </c>
      <c r="D26" s="282">
        <v>19741</v>
      </c>
      <c r="E26" s="254">
        <v>-26.383502386634845</v>
      </c>
      <c r="F26" s="272">
        <v>16119</v>
      </c>
      <c r="G26" s="254">
        <v>60.10963603818616</v>
      </c>
      <c r="H26" s="282">
        <v>11762</v>
      </c>
      <c r="I26" s="254">
        <v>59.581581480168175</v>
      </c>
      <c r="J26" s="272">
        <v>11854</v>
      </c>
      <c r="K26" s="282">
        <v>8831</v>
      </c>
      <c r="L26" s="272">
        <v>9666</v>
      </c>
      <c r="M26" s="282">
        <v>6727</v>
      </c>
    </row>
    <row r="27" spans="1:13" ht="28.5" customHeight="1">
      <c r="A27" s="278" t="s">
        <v>310</v>
      </c>
      <c r="B27" s="283" t="s">
        <v>309</v>
      </c>
      <c r="C27" s="272">
        <v>5879</v>
      </c>
      <c r="D27" s="282">
        <v>5456</v>
      </c>
      <c r="E27" s="254">
        <v>-7.195101207688382</v>
      </c>
      <c r="F27" s="272">
        <v>2662</v>
      </c>
      <c r="G27" s="254">
        <v>45.279809491410106</v>
      </c>
      <c r="H27" s="282">
        <v>2774</v>
      </c>
      <c r="I27" s="254">
        <v>50.84310850439883</v>
      </c>
      <c r="J27" s="272">
        <v>1688</v>
      </c>
      <c r="K27" s="282">
        <v>1781</v>
      </c>
      <c r="L27" s="272">
        <v>1122</v>
      </c>
      <c r="M27" s="282">
        <v>1028</v>
      </c>
    </row>
    <row r="28" spans="1:13" ht="27.75" customHeight="1">
      <c r="A28" s="278" t="s">
        <v>308</v>
      </c>
      <c r="B28" s="283" t="s">
        <v>307</v>
      </c>
      <c r="C28" s="272">
        <v>2079</v>
      </c>
      <c r="D28" s="282">
        <v>2489</v>
      </c>
      <c r="E28" s="13">
        <v>19.721019721019722</v>
      </c>
      <c r="F28" s="272">
        <v>1084</v>
      </c>
      <c r="G28" s="254">
        <v>52.14045214045214</v>
      </c>
      <c r="H28" s="282">
        <v>1491</v>
      </c>
      <c r="I28" s="254">
        <v>59.9035757332262</v>
      </c>
      <c r="J28" s="272">
        <v>717</v>
      </c>
      <c r="K28" s="282">
        <v>930</v>
      </c>
      <c r="L28" s="272">
        <v>583</v>
      </c>
      <c r="M28" s="282">
        <v>715</v>
      </c>
    </row>
    <row r="29" spans="1:13" ht="19.5" customHeight="1">
      <c r="A29" s="278" t="s">
        <v>306</v>
      </c>
      <c r="B29" s="283" t="s">
        <v>305</v>
      </c>
      <c r="C29" s="272">
        <v>252957</v>
      </c>
      <c r="D29" s="282">
        <v>12464</v>
      </c>
      <c r="E29" s="254">
        <v>-95.07268033697427</v>
      </c>
      <c r="F29" s="272">
        <v>137887</v>
      </c>
      <c r="G29" s="254">
        <v>54.51005506864803</v>
      </c>
      <c r="H29" s="282">
        <v>8725</v>
      </c>
      <c r="I29" s="254">
        <v>70.00160462130937</v>
      </c>
      <c r="J29" s="272">
        <v>134736</v>
      </c>
      <c r="K29" s="282">
        <v>3507</v>
      </c>
      <c r="L29" s="272">
        <v>130846</v>
      </c>
      <c r="M29" s="282">
        <v>2661</v>
      </c>
    </row>
    <row r="30" spans="1:13" ht="18.75" customHeight="1">
      <c r="A30" s="278" t="s">
        <v>304</v>
      </c>
      <c r="B30" s="283" t="s">
        <v>303</v>
      </c>
      <c r="C30" s="272">
        <v>15171</v>
      </c>
      <c r="D30" s="282">
        <v>15552</v>
      </c>
      <c r="E30" s="254">
        <v>2.511370377694285</v>
      </c>
      <c r="F30" s="272">
        <v>11032</v>
      </c>
      <c r="G30" s="254">
        <v>72.71768505701668</v>
      </c>
      <c r="H30" s="282">
        <v>10948</v>
      </c>
      <c r="I30" s="254">
        <v>70.39609053497942</v>
      </c>
      <c r="J30" s="272">
        <v>10206</v>
      </c>
      <c r="K30" s="282">
        <v>9848</v>
      </c>
      <c r="L30" s="272">
        <v>6655</v>
      </c>
      <c r="M30" s="282">
        <v>5145</v>
      </c>
    </row>
    <row r="31" spans="1:13" ht="27.75" customHeight="1">
      <c r="A31" s="278" t="s">
        <v>302</v>
      </c>
      <c r="B31" s="276" t="s">
        <v>301</v>
      </c>
      <c r="C31" s="272">
        <v>5004</v>
      </c>
      <c r="D31" s="282">
        <v>4725</v>
      </c>
      <c r="E31" s="254">
        <v>-5.575539568345324</v>
      </c>
      <c r="F31" s="272">
        <v>4401</v>
      </c>
      <c r="G31" s="254">
        <v>87.94964028776978</v>
      </c>
      <c r="H31" s="282">
        <v>3822</v>
      </c>
      <c r="I31" s="254">
        <v>80.88888888888889</v>
      </c>
      <c r="J31" s="272">
        <v>3579</v>
      </c>
      <c r="K31" s="282">
        <v>3254</v>
      </c>
      <c r="L31" s="272">
        <v>2441</v>
      </c>
      <c r="M31" s="282">
        <v>2183</v>
      </c>
    </row>
    <row r="32" spans="1:13" ht="17.25" customHeight="1">
      <c r="A32" s="583" t="s">
        <v>300</v>
      </c>
      <c r="B32" s="276" t="s">
        <v>299</v>
      </c>
      <c r="C32" s="272">
        <v>54489</v>
      </c>
      <c r="D32" s="282">
        <v>54384</v>
      </c>
      <c r="E32" s="254">
        <v>-0.1926994439244618</v>
      </c>
      <c r="F32" s="272">
        <v>42490</v>
      </c>
      <c r="G32" s="254">
        <v>77.97904164143222</v>
      </c>
      <c r="H32" s="282">
        <v>41982</v>
      </c>
      <c r="I32" s="254">
        <v>77.1954986760812</v>
      </c>
      <c r="J32" s="272">
        <v>37979</v>
      </c>
      <c r="K32" s="282">
        <v>32364</v>
      </c>
      <c r="L32" s="272">
        <v>32522</v>
      </c>
      <c r="M32" s="282">
        <v>30961</v>
      </c>
    </row>
    <row r="33" spans="1:13" ht="48.75" customHeight="1">
      <c r="A33" s="583"/>
      <c r="B33" s="54" t="s">
        <v>298</v>
      </c>
      <c r="C33" s="254">
        <v>3.5750817021874077</v>
      </c>
      <c r="D33" s="254">
        <v>4.506889116141233</v>
      </c>
      <c r="E33" s="281" t="s">
        <v>88</v>
      </c>
      <c r="F33" s="254">
        <v>4.2474114681109265</v>
      </c>
      <c r="G33" s="13" t="s">
        <v>88</v>
      </c>
      <c r="H33" s="254">
        <v>4.8565152056748415</v>
      </c>
      <c r="I33" s="13" t="s">
        <v>88</v>
      </c>
      <c r="J33" s="254">
        <v>5.095239756259207</v>
      </c>
      <c r="K33" s="254">
        <v>6.803376041874691</v>
      </c>
      <c r="L33" s="254">
        <v>4.460653475721657</v>
      </c>
      <c r="M33" s="254">
        <v>5.0764392617757785</v>
      </c>
    </row>
    <row r="34" spans="1:13" ht="18.75" customHeight="1">
      <c r="A34" s="278" t="s">
        <v>297</v>
      </c>
      <c r="B34" s="276" t="s">
        <v>296</v>
      </c>
      <c r="C34" s="272">
        <v>48245</v>
      </c>
      <c r="D34" s="275">
        <v>46840</v>
      </c>
      <c r="E34" s="254">
        <v>-2.912218882785781</v>
      </c>
      <c r="F34" s="272">
        <v>37979</v>
      </c>
      <c r="G34" s="254">
        <v>78.72111099595813</v>
      </c>
      <c r="H34" s="275">
        <v>36588</v>
      </c>
      <c r="I34" s="254">
        <v>78.1127241673783</v>
      </c>
      <c r="J34" s="272">
        <v>33646</v>
      </c>
      <c r="K34" s="271">
        <v>32364</v>
      </c>
      <c r="L34" s="272">
        <v>32522</v>
      </c>
      <c r="M34" s="271">
        <v>30961</v>
      </c>
    </row>
    <row r="35" spans="1:13" ht="45.75" customHeight="1">
      <c r="A35" s="278" t="s">
        <v>295</v>
      </c>
      <c r="B35" s="280" t="s">
        <v>294</v>
      </c>
      <c r="C35" s="272">
        <v>3390</v>
      </c>
      <c r="D35" s="275">
        <v>3719</v>
      </c>
      <c r="E35" s="254">
        <v>9.705014749262537</v>
      </c>
      <c r="F35" s="272">
        <v>2330</v>
      </c>
      <c r="G35" s="254">
        <v>68.73156342182891</v>
      </c>
      <c r="H35" s="275">
        <v>299</v>
      </c>
      <c r="I35" s="254">
        <v>8.03979564399032</v>
      </c>
      <c r="J35" s="272">
        <v>2084</v>
      </c>
      <c r="K35" s="271">
        <v>2135</v>
      </c>
      <c r="L35" s="272">
        <v>1019</v>
      </c>
      <c r="M35" s="271">
        <v>899</v>
      </c>
    </row>
    <row r="36" spans="1:13" ht="30" customHeight="1">
      <c r="A36" s="278" t="s">
        <v>293</v>
      </c>
      <c r="B36" s="276" t="s">
        <v>292</v>
      </c>
      <c r="C36" s="272">
        <v>33656</v>
      </c>
      <c r="D36" s="275">
        <v>41477</v>
      </c>
      <c r="E36" s="254">
        <v>23.238055621583076</v>
      </c>
      <c r="F36" s="272">
        <v>29014</v>
      </c>
      <c r="G36" s="254">
        <v>86.20751129070597</v>
      </c>
      <c r="H36" s="275">
        <v>34626</v>
      </c>
      <c r="I36" s="254">
        <v>83.482411939147</v>
      </c>
      <c r="J36" s="272">
        <v>26066</v>
      </c>
      <c r="K36" s="271">
        <v>30913</v>
      </c>
      <c r="L36" s="272">
        <v>19428</v>
      </c>
      <c r="M36" s="271">
        <v>22574</v>
      </c>
    </row>
    <row r="37" spans="1:13" ht="45" customHeight="1">
      <c r="A37" s="278" t="s">
        <v>291</v>
      </c>
      <c r="B37" s="279" t="s">
        <v>290</v>
      </c>
      <c r="C37" s="272">
        <v>6626</v>
      </c>
      <c r="D37" s="275">
        <v>7140</v>
      </c>
      <c r="E37" s="254">
        <v>7.757319649864171</v>
      </c>
      <c r="F37" s="272">
        <v>4543</v>
      </c>
      <c r="G37" s="254">
        <v>68.56323573800181</v>
      </c>
      <c r="H37" s="275">
        <v>4996</v>
      </c>
      <c r="I37" s="254">
        <v>69.9719887955182</v>
      </c>
      <c r="J37" s="272">
        <v>2894</v>
      </c>
      <c r="K37" s="271">
        <v>3284</v>
      </c>
      <c r="L37" s="272">
        <v>1355</v>
      </c>
      <c r="M37" s="271">
        <v>1358</v>
      </c>
    </row>
    <row r="38" spans="1:13" ht="30.75" customHeight="1">
      <c r="A38" s="278" t="s">
        <v>289</v>
      </c>
      <c r="B38" s="276" t="s">
        <v>288</v>
      </c>
      <c r="C38" s="272">
        <v>596</v>
      </c>
      <c r="D38" s="275">
        <v>592</v>
      </c>
      <c r="E38" s="254">
        <v>-0.6711409395973155</v>
      </c>
      <c r="F38" s="272">
        <v>414</v>
      </c>
      <c r="G38" s="254">
        <v>69.46308724832215</v>
      </c>
      <c r="H38" s="275">
        <v>418</v>
      </c>
      <c r="I38" s="254">
        <v>70.60810810810811</v>
      </c>
      <c r="J38" s="272">
        <v>338</v>
      </c>
      <c r="K38" s="271">
        <v>340</v>
      </c>
      <c r="L38" s="272">
        <v>290</v>
      </c>
      <c r="M38" s="271">
        <v>282</v>
      </c>
    </row>
    <row r="39" spans="1:13" ht="31.5" customHeight="1">
      <c r="A39" s="278" t="s">
        <v>287</v>
      </c>
      <c r="B39" s="276" t="s">
        <v>286</v>
      </c>
      <c r="C39" s="272">
        <v>159</v>
      </c>
      <c r="D39" s="275">
        <v>163</v>
      </c>
      <c r="E39" s="254">
        <v>2.5157232704402515</v>
      </c>
      <c r="F39" s="272">
        <v>145</v>
      </c>
      <c r="G39" s="254">
        <v>91.19496855345912</v>
      </c>
      <c r="H39" s="275">
        <v>140</v>
      </c>
      <c r="I39" s="254">
        <v>85.88957055214723</v>
      </c>
      <c r="J39" s="272">
        <v>107</v>
      </c>
      <c r="K39" s="271">
        <v>123</v>
      </c>
      <c r="L39" s="272">
        <v>82</v>
      </c>
      <c r="M39" s="271">
        <v>106</v>
      </c>
    </row>
    <row r="40" spans="1:13" ht="18" customHeight="1" thickBot="1">
      <c r="A40" s="277" t="s">
        <v>285</v>
      </c>
      <c r="B40" s="276" t="s">
        <v>284</v>
      </c>
      <c r="C40" s="272">
        <v>4274</v>
      </c>
      <c r="D40" s="275">
        <v>3775</v>
      </c>
      <c r="E40" s="254">
        <v>35.17242815349003</v>
      </c>
      <c r="F40" s="272">
        <v>3629</v>
      </c>
      <c r="G40" s="254">
        <v>84.90875058493215</v>
      </c>
      <c r="H40" s="275">
        <v>3089</v>
      </c>
      <c r="I40" s="254">
        <v>81.82781456953643</v>
      </c>
      <c r="J40" s="274" t="s">
        <v>203</v>
      </c>
      <c r="K40" s="273" t="s">
        <v>88</v>
      </c>
      <c r="L40" s="272">
        <v>2776</v>
      </c>
      <c r="M40" s="271">
        <v>2228</v>
      </c>
    </row>
    <row r="41" spans="1:13" ht="19.5" customHeight="1" thickBot="1">
      <c r="A41" s="270" t="s">
        <v>283</v>
      </c>
      <c r="B41" s="269" t="s">
        <v>259</v>
      </c>
      <c r="C41" s="267">
        <v>1524133</v>
      </c>
      <c r="D41" s="267">
        <v>1206686</v>
      </c>
      <c r="E41" s="268">
        <v>-20.82803797306403</v>
      </c>
      <c r="F41" s="267">
        <v>1000374</v>
      </c>
      <c r="G41" s="268">
        <v>65.63561054054993</v>
      </c>
      <c r="H41" s="267">
        <v>864447</v>
      </c>
      <c r="I41" s="268">
        <v>71.63810635078222</v>
      </c>
      <c r="J41" s="267">
        <v>745382</v>
      </c>
      <c r="K41" s="267">
        <v>475705</v>
      </c>
      <c r="L41" s="267">
        <v>729086</v>
      </c>
      <c r="M41" s="267">
        <v>609896</v>
      </c>
    </row>
    <row r="42" spans="2:9" ht="12.75">
      <c r="B42" s="176" t="s">
        <v>282</v>
      </c>
      <c r="E42" s="246"/>
      <c r="H42" s="178"/>
      <c r="I42" s="246"/>
    </row>
    <row r="43" ht="12.75">
      <c r="I43" s="246"/>
    </row>
    <row r="44" ht="12.75">
      <c r="I44" s="246"/>
    </row>
    <row r="45" ht="12.75">
      <c r="I45" s="246"/>
    </row>
    <row r="46" ht="12.75">
      <c r="I46" s="246"/>
    </row>
    <row r="47" ht="12.75">
      <c r="I47" s="246"/>
    </row>
    <row r="48" ht="12.75">
      <c r="I48" s="246"/>
    </row>
    <row r="49" ht="12.75">
      <c r="I49" s="246"/>
    </row>
    <row r="50" ht="12.75">
      <c r="I50" s="246"/>
    </row>
    <row r="51" ht="12.75">
      <c r="I51" s="246"/>
    </row>
    <row r="52" ht="12.75">
      <c r="I52" s="246"/>
    </row>
    <row r="53" ht="12.75">
      <c r="I53" s="246"/>
    </row>
    <row r="54" ht="12.75">
      <c r="I54" s="246"/>
    </row>
    <row r="55" ht="12.75">
      <c r="I55" s="246"/>
    </row>
    <row r="56" ht="12.75">
      <c r="I56" s="246"/>
    </row>
    <row r="57" ht="12.75">
      <c r="I57" s="246"/>
    </row>
    <row r="58" ht="12.75">
      <c r="I58" s="246"/>
    </row>
    <row r="59" ht="12.75">
      <c r="I59" s="246"/>
    </row>
    <row r="60" ht="12.75">
      <c r="I60" s="246"/>
    </row>
    <row r="61" ht="12.75">
      <c r="I61" s="246"/>
    </row>
    <row r="62" ht="12.75">
      <c r="I62" s="246"/>
    </row>
    <row r="63" ht="12.75">
      <c r="I63" s="246"/>
    </row>
    <row r="64" ht="12.75">
      <c r="I64" s="246"/>
    </row>
    <row r="65" ht="12.75">
      <c r="I65" s="246"/>
    </row>
    <row r="66" ht="12.75">
      <c r="I66" s="246"/>
    </row>
    <row r="67" ht="12.75">
      <c r="I67" s="246"/>
    </row>
    <row r="68" ht="12.75">
      <c r="I68" s="246"/>
    </row>
    <row r="69" ht="12.75">
      <c r="I69" s="246"/>
    </row>
    <row r="70" ht="12.75">
      <c r="I70" s="246"/>
    </row>
    <row r="71" ht="12.75">
      <c r="I71" s="246"/>
    </row>
    <row r="72" ht="12.75">
      <c r="I72" s="246"/>
    </row>
    <row r="73" ht="12.75">
      <c r="I73" s="246"/>
    </row>
    <row r="74" ht="12.75">
      <c r="I74" s="246"/>
    </row>
    <row r="75" ht="12.75">
      <c r="I75" s="246"/>
    </row>
    <row r="76" ht="12.75">
      <c r="I76" s="246"/>
    </row>
    <row r="77" ht="12.75">
      <c r="I77" s="246"/>
    </row>
    <row r="78" ht="12.75">
      <c r="I78" s="246"/>
    </row>
    <row r="79" ht="12.75">
      <c r="I79" s="246"/>
    </row>
    <row r="80" ht="12.75">
      <c r="I80" s="246"/>
    </row>
    <row r="81" ht="12.75">
      <c r="I81" s="246"/>
    </row>
    <row r="82" ht="12.75">
      <c r="I82" s="246"/>
    </row>
    <row r="83" ht="12.75">
      <c r="I83" s="246"/>
    </row>
    <row r="84" ht="12.75">
      <c r="I84" s="246"/>
    </row>
    <row r="85" ht="12.75">
      <c r="I85" s="246"/>
    </row>
    <row r="86" ht="12.75">
      <c r="I86" s="246"/>
    </row>
    <row r="87" ht="12.75">
      <c r="I87" s="246"/>
    </row>
    <row r="88" ht="12.75">
      <c r="I88" s="246"/>
    </row>
    <row r="89" ht="12.75">
      <c r="I89" s="246"/>
    </row>
    <row r="90" ht="12.75">
      <c r="I90" s="246"/>
    </row>
    <row r="91" ht="12.75">
      <c r="I91" s="246"/>
    </row>
    <row r="92" ht="12.75">
      <c r="I92" s="246"/>
    </row>
    <row r="93" ht="12.75">
      <c r="I93" s="246"/>
    </row>
    <row r="94" ht="12.75">
      <c r="I94" s="246"/>
    </row>
    <row r="95" ht="12.75">
      <c r="I95" s="246"/>
    </row>
    <row r="96" ht="12.75">
      <c r="I96" s="246"/>
    </row>
    <row r="97" ht="12.75">
      <c r="I97" s="246"/>
    </row>
    <row r="98" ht="12.75">
      <c r="I98" s="246"/>
    </row>
    <row r="99" ht="12.75">
      <c r="I99" s="246"/>
    </row>
    <row r="100" ht="12.75">
      <c r="I100" s="246"/>
    </row>
    <row r="101" ht="12.75">
      <c r="I101" s="246"/>
    </row>
    <row r="102" ht="12.75">
      <c r="I102" s="246"/>
    </row>
    <row r="103" ht="12.75">
      <c r="I103" s="246"/>
    </row>
    <row r="104" ht="12.75">
      <c r="I104" s="246"/>
    </row>
    <row r="105" ht="12.75">
      <c r="I105" s="246"/>
    </row>
    <row r="106" ht="12.75">
      <c r="I106" s="246"/>
    </row>
    <row r="107" ht="12.75">
      <c r="I107" s="246"/>
    </row>
    <row r="108" ht="12.75">
      <c r="I108" s="246"/>
    </row>
    <row r="109" ht="12.75">
      <c r="I109" s="246"/>
    </row>
    <row r="110" ht="12.75">
      <c r="I110" s="246"/>
    </row>
    <row r="111" ht="12.75">
      <c r="I111" s="246"/>
    </row>
    <row r="112" ht="12.75">
      <c r="I112" s="246"/>
    </row>
    <row r="113" ht="12.75">
      <c r="I113" s="246"/>
    </row>
    <row r="114" ht="12.75">
      <c r="I114" s="246"/>
    </row>
    <row r="115" ht="12.75">
      <c r="I115" s="246"/>
    </row>
    <row r="116" ht="12.75">
      <c r="I116" s="246"/>
    </row>
    <row r="117" ht="12.75">
      <c r="I117" s="246"/>
    </row>
    <row r="118" ht="12.75">
      <c r="I118" s="246"/>
    </row>
    <row r="119" ht="12.75">
      <c r="I119" s="246"/>
    </row>
    <row r="120" ht="12.75">
      <c r="I120" s="246"/>
    </row>
    <row r="121" ht="12.75">
      <c r="I121" s="246"/>
    </row>
    <row r="122" ht="12.75">
      <c r="I122" s="246"/>
    </row>
    <row r="123" ht="12.75">
      <c r="I123" s="246"/>
    </row>
    <row r="124" ht="12.75">
      <c r="I124" s="246"/>
    </row>
    <row r="125" ht="12.75">
      <c r="I125" s="246"/>
    </row>
    <row r="126" ht="12.75">
      <c r="I126" s="246"/>
    </row>
    <row r="127" ht="12.75">
      <c r="I127" s="246"/>
    </row>
    <row r="128" ht="12.75">
      <c r="I128" s="246"/>
    </row>
    <row r="129" ht="12.75">
      <c r="I129" s="246"/>
    </row>
    <row r="130" ht="12.75">
      <c r="I130" s="246"/>
    </row>
    <row r="131" ht="12.75">
      <c r="I131" s="246"/>
    </row>
    <row r="132" ht="12.75">
      <c r="I132" s="246"/>
    </row>
    <row r="133" ht="12.75">
      <c r="I133" s="246"/>
    </row>
    <row r="134" ht="12.75">
      <c r="I134" s="246"/>
    </row>
    <row r="135" ht="12.75">
      <c r="I135" s="246"/>
    </row>
    <row r="136" ht="12.75">
      <c r="I136" s="246"/>
    </row>
    <row r="137" ht="12.75">
      <c r="I137" s="246"/>
    </row>
    <row r="138" ht="12.75">
      <c r="I138" s="246"/>
    </row>
    <row r="139" ht="12.75">
      <c r="I139" s="246"/>
    </row>
    <row r="140" ht="12.75">
      <c r="I140" s="246"/>
    </row>
    <row r="141" ht="12.75">
      <c r="I141" s="246"/>
    </row>
    <row r="142" ht="12.75">
      <c r="I142" s="246"/>
    </row>
    <row r="143" ht="12.75">
      <c r="I143" s="246"/>
    </row>
    <row r="144" ht="12.75">
      <c r="I144" s="246"/>
    </row>
    <row r="145" ht="12.75">
      <c r="I145" s="246"/>
    </row>
    <row r="146" ht="12.75">
      <c r="I146" s="246"/>
    </row>
    <row r="147" ht="12.75">
      <c r="I147" s="246"/>
    </row>
    <row r="148" ht="12.75">
      <c r="I148" s="246"/>
    </row>
    <row r="149" ht="12.75">
      <c r="I149" s="246"/>
    </row>
    <row r="150" ht="12.75">
      <c r="I150" s="246"/>
    </row>
    <row r="151" ht="12.75">
      <c r="I151" s="246"/>
    </row>
    <row r="152" ht="12.75">
      <c r="I152" s="246"/>
    </row>
    <row r="153" ht="12.75">
      <c r="I153" s="246"/>
    </row>
    <row r="154" ht="12.75">
      <c r="I154" s="246"/>
    </row>
    <row r="155" ht="12.75">
      <c r="I155" s="246"/>
    </row>
    <row r="156" ht="12.75">
      <c r="I156" s="246"/>
    </row>
    <row r="157" ht="12.75">
      <c r="I157" s="246"/>
    </row>
    <row r="158" ht="12.75">
      <c r="I158" s="246"/>
    </row>
    <row r="159" ht="12.75">
      <c r="I159" s="246"/>
    </row>
    <row r="160" ht="12.75">
      <c r="I160" s="246"/>
    </row>
    <row r="161" ht="12.75">
      <c r="I161" s="246"/>
    </row>
    <row r="162" ht="12.75">
      <c r="I162" s="246"/>
    </row>
    <row r="163" ht="12.75">
      <c r="I163" s="246"/>
    </row>
    <row r="164" ht="12.75">
      <c r="I164" s="246"/>
    </row>
    <row r="165" ht="12.75">
      <c r="I165" s="246"/>
    </row>
    <row r="166" ht="12.75">
      <c r="I166" s="246"/>
    </row>
    <row r="167" ht="12.75">
      <c r="I167" s="246"/>
    </row>
    <row r="168" ht="12.75">
      <c r="I168" s="246"/>
    </row>
    <row r="169" ht="12.75">
      <c r="I169" s="246"/>
    </row>
    <row r="170" ht="12.75">
      <c r="I170" s="246"/>
    </row>
    <row r="171" ht="12.75">
      <c r="I171" s="246"/>
    </row>
    <row r="172" ht="12.75">
      <c r="I172" s="246"/>
    </row>
    <row r="173" ht="12.75">
      <c r="I173" s="246"/>
    </row>
    <row r="174" ht="12.75">
      <c r="I174" s="246"/>
    </row>
    <row r="175" ht="12.75">
      <c r="I175" s="246"/>
    </row>
    <row r="176" ht="12.75">
      <c r="I176" s="246"/>
    </row>
    <row r="177" ht="12.75">
      <c r="I177" s="246"/>
    </row>
    <row r="178" ht="12.75">
      <c r="I178" s="246"/>
    </row>
    <row r="179" ht="12.75">
      <c r="I179" s="246"/>
    </row>
    <row r="180" ht="12.75">
      <c r="I180" s="246"/>
    </row>
    <row r="181" ht="12.75">
      <c r="I181" s="246"/>
    </row>
    <row r="182" ht="12.75">
      <c r="I182" s="246"/>
    </row>
    <row r="183" ht="12.75">
      <c r="I183" s="246"/>
    </row>
    <row r="184" ht="12.75">
      <c r="I184" s="246"/>
    </row>
    <row r="185" ht="12.75">
      <c r="I185" s="246"/>
    </row>
    <row r="186" ht="12.75">
      <c r="I186" s="246"/>
    </row>
    <row r="187" ht="12.75">
      <c r="I187" s="246"/>
    </row>
    <row r="188" ht="12.75">
      <c r="I188" s="246"/>
    </row>
    <row r="189" ht="12.75">
      <c r="I189" s="246"/>
    </row>
    <row r="190" ht="12.75">
      <c r="I190" s="246"/>
    </row>
    <row r="191" ht="12.75">
      <c r="I191" s="246"/>
    </row>
    <row r="192" ht="12.75">
      <c r="I192" s="246"/>
    </row>
    <row r="193" ht="12.75">
      <c r="I193" s="246"/>
    </row>
    <row r="194" ht="12.75">
      <c r="I194" s="246"/>
    </row>
    <row r="195" ht="12.75">
      <c r="I195" s="246"/>
    </row>
    <row r="196" ht="12.75">
      <c r="I196" s="246"/>
    </row>
    <row r="197" ht="12.75">
      <c r="I197" s="246"/>
    </row>
    <row r="198" ht="12.75">
      <c r="I198" s="246"/>
    </row>
    <row r="199" ht="12.75">
      <c r="I199" s="246"/>
    </row>
    <row r="200" ht="12.75">
      <c r="I200" s="246"/>
    </row>
    <row r="201" ht="12.75">
      <c r="I201" s="246"/>
    </row>
    <row r="202" ht="12.75">
      <c r="I202" s="246"/>
    </row>
    <row r="203" ht="12.75">
      <c r="I203" s="246"/>
    </row>
    <row r="204" ht="12.75">
      <c r="I204" s="246"/>
    </row>
    <row r="205" ht="12.75">
      <c r="I205" s="246"/>
    </row>
    <row r="206" ht="12.75">
      <c r="I206" s="246"/>
    </row>
    <row r="207" ht="12.75">
      <c r="I207" s="246"/>
    </row>
    <row r="208" ht="12.75">
      <c r="I208" s="246"/>
    </row>
    <row r="209" ht="12.75">
      <c r="I209" s="246"/>
    </row>
    <row r="210" ht="12.75">
      <c r="I210" s="246"/>
    </row>
    <row r="211" ht="12.75">
      <c r="I211" s="246"/>
    </row>
    <row r="212" ht="12.75">
      <c r="I212" s="246"/>
    </row>
    <row r="213" ht="12.75">
      <c r="I213" s="246"/>
    </row>
    <row r="214" ht="12.75">
      <c r="I214" s="246"/>
    </row>
    <row r="215" ht="12.75">
      <c r="I215" s="246"/>
    </row>
    <row r="216" ht="12.75">
      <c r="I216" s="246"/>
    </row>
    <row r="217" ht="12.75">
      <c r="I217" s="246"/>
    </row>
    <row r="218" ht="12.75">
      <c r="I218" s="246"/>
    </row>
    <row r="219" ht="12.75">
      <c r="I219" s="246"/>
    </row>
    <row r="220" ht="12.75">
      <c r="I220" s="246"/>
    </row>
    <row r="221" ht="12.75">
      <c r="I221" s="246"/>
    </row>
    <row r="222" ht="12.75">
      <c r="I222" s="246"/>
    </row>
    <row r="223" ht="12.75">
      <c r="I223" s="246"/>
    </row>
    <row r="224" ht="12.75">
      <c r="I224" s="246"/>
    </row>
    <row r="225" ht="12.75">
      <c r="I225" s="246"/>
    </row>
    <row r="226" ht="12.75">
      <c r="I226" s="246"/>
    </row>
    <row r="227" ht="12.75">
      <c r="I227" s="246"/>
    </row>
    <row r="228" ht="12.75">
      <c r="I228" s="246"/>
    </row>
    <row r="229" ht="12.75">
      <c r="I229" s="246"/>
    </row>
    <row r="230" ht="12.75">
      <c r="I230" s="246"/>
    </row>
    <row r="231" ht="12.75">
      <c r="I231" s="246"/>
    </row>
    <row r="232" ht="12.75">
      <c r="I232" s="246"/>
    </row>
    <row r="233" ht="12.75">
      <c r="I233" s="246"/>
    </row>
    <row r="234" ht="12.75">
      <c r="I234" s="246"/>
    </row>
    <row r="235" ht="12.75">
      <c r="I235" s="246"/>
    </row>
    <row r="236" ht="12.75">
      <c r="I236" s="246"/>
    </row>
    <row r="237" ht="12.75">
      <c r="I237" s="246"/>
    </row>
    <row r="238" ht="12.75">
      <c r="I238" s="246"/>
    </row>
    <row r="239" ht="12.75">
      <c r="I239" s="246"/>
    </row>
    <row r="240" ht="12.75">
      <c r="I240" s="246"/>
    </row>
    <row r="241" ht="12.75">
      <c r="I241" s="246"/>
    </row>
    <row r="242" ht="12.75">
      <c r="I242" s="246"/>
    </row>
    <row r="243" ht="12.75">
      <c r="I243" s="246"/>
    </row>
    <row r="244" ht="12.75">
      <c r="I244" s="246"/>
    </row>
    <row r="245" ht="12.75">
      <c r="I245" s="246"/>
    </row>
    <row r="246" ht="12.75">
      <c r="I246" s="246"/>
    </row>
    <row r="247" ht="12.75">
      <c r="I247" s="246"/>
    </row>
    <row r="248" ht="12.75">
      <c r="I248" s="246"/>
    </row>
    <row r="249" ht="12.75">
      <c r="I249" s="246"/>
    </row>
    <row r="250" ht="12.75">
      <c r="I250" s="246"/>
    </row>
    <row r="251" ht="12.75">
      <c r="I251" s="246"/>
    </row>
    <row r="252" ht="12.75">
      <c r="I252" s="246"/>
    </row>
    <row r="253" ht="12.75">
      <c r="I253" s="246"/>
    </row>
    <row r="254" ht="12.75">
      <c r="I254" s="246"/>
    </row>
    <row r="255" ht="12.75">
      <c r="I255" s="246"/>
    </row>
    <row r="256" ht="12.75">
      <c r="I256" s="246"/>
    </row>
    <row r="257" ht="12.75">
      <c r="I257" s="246"/>
    </row>
    <row r="258" ht="12.75">
      <c r="I258" s="246"/>
    </row>
    <row r="259" ht="12.75">
      <c r="I259" s="246"/>
    </row>
    <row r="260" ht="12.75">
      <c r="I260" s="246"/>
    </row>
    <row r="261" ht="12.75">
      <c r="I261" s="246"/>
    </row>
    <row r="262" ht="12.75">
      <c r="I262" s="246"/>
    </row>
    <row r="263" ht="12.75">
      <c r="I263" s="246"/>
    </row>
    <row r="264" ht="12.75">
      <c r="I264" s="246"/>
    </row>
    <row r="265" ht="12.75">
      <c r="I265" s="246"/>
    </row>
    <row r="266" ht="12.75">
      <c r="I266" s="246"/>
    </row>
    <row r="267" ht="12.75">
      <c r="I267" s="246"/>
    </row>
    <row r="268" ht="12.75">
      <c r="I268" s="246"/>
    </row>
    <row r="269" ht="12.75">
      <c r="I269" s="246"/>
    </row>
    <row r="270" ht="12.75">
      <c r="I270" s="246"/>
    </row>
    <row r="271" ht="12.75">
      <c r="I271" s="246"/>
    </row>
    <row r="272" ht="12.75">
      <c r="I272" s="246"/>
    </row>
    <row r="273" ht="12.75">
      <c r="I273" s="246"/>
    </row>
    <row r="274" ht="12.75">
      <c r="I274" s="246"/>
    </row>
    <row r="275" ht="12.75">
      <c r="I275" s="246"/>
    </row>
    <row r="276" ht="12.75">
      <c r="I276" s="246"/>
    </row>
    <row r="277" ht="12.75">
      <c r="I277" s="246"/>
    </row>
    <row r="278" ht="12.75">
      <c r="I278" s="246"/>
    </row>
    <row r="279" ht="12.75">
      <c r="I279" s="246"/>
    </row>
    <row r="280" ht="12.75">
      <c r="I280" s="246"/>
    </row>
    <row r="281" ht="12.75">
      <c r="I281" s="246"/>
    </row>
    <row r="282" ht="12.75">
      <c r="I282" s="246"/>
    </row>
    <row r="283" ht="12.75">
      <c r="I283" s="246"/>
    </row>
    <row r="284" ht="12.75">
      <c r="I284" s="246"/>
    </row>
    <row r="285" ht="12.75">
      <c r="I285" s="246"/>
    </row>
    <row r="286" ht="12.75">
      <c r="I286" s="246"/>
    </row>
    <row r="287" ht="12.75">
      <c r="I287" s="246"/>
    </row>
    <row r="288" ht="12.75">
      <c r="I288" s="246"/>
    </row>
    <row r="289" ht="12.75">
      <c r="I289" s="246"/>
    </row>
    <row r="290" ht="12.75">
      <c r="I290" s="246"/>
    </row>
    <row r="291" ht="12.75">
      <c r="I291" s="246"/>
    </row>
    <row r="292" ht="12.75">
      <c r="I292" s="246"/>
    </row>
    <row r="293" ht="12.75">
      <c r="I293" s="246"/>
    </row>
    <row r="294" ht="12.75">
      <c r="I294" s="246"/>
    </row>
    <row r="295" ht="12.75">
      <c r="I295" s="246"/>
    </row>
    <row r="296" ht="12.75">
      <c r="I296" s="246"/>
    </row>
    <row r="297" ht="12.75">
      <c r="I297" s="246"/>
    </row>
    <row r="298" ht="12.75">
      <c r="I298" s="246"/>
    </row>
    <row r="299" ht="12.75">
      <c r="I299" s="246"/>
    </row>
    <row r="300" ht="12.75">
      <c r="I300" s="246"/>
    </row>
    <row r="301" ht="12.75">
      <c r="I301" s="246"/>
    </row>
    <row r="302" ht="12.75">
      <c r="I302" s="246"/>
    </row>
    <row r="303" ht="12.75">
      <c r="I303" s="246"/>
    </row>
    <row r="304" ht="12.75">
      <c r="I304" s="246"/>
    </row>
    <row r="305" ht="12.75">
      <c r="I305" s="246"/>
    </row>
    <row r="306" ht="12.75">
      <c r="I306" s="246"/>
    </row>
    <row r="307" ht="12.75">
      <c r="I307" s="246"/>
    </row>
    <row r="308" ht="12.75">
      <c r="I308" s="246"/>
    </row>
    <row r="309" ht="12.75">
      <c r="I309" s="246"/>
    </row>
    <row r="310" ht="12.75">
      <c r="I310" s="246"/>
    </row>
    <row r="311" ht="12.75">
      <c r="I311" s="246"/>
    </row>
    <row r="312" ht="12.75">
      <c r="I312" s="246"/>
    </row>
    <row r="313" ht="12.75">
      <c r="I313" s="246"/>
    </row>
    <row r="314" ht="12.75">
      <c r="I314" s="246"/>
    </row>
    <row r="315" ht="12.75">
      <c r="I315" s="246"/>
    </row>
    <row r="316" ht="12.75">
      <c r="I316" s="246"/>
    </row>
    <row r="317" ht="12.75">
      <c r="I317" s="246"/>
    </row>
    <row r="318" ht="12.75">
      <c r="I318" s="246"/>
    </row>
    <row r="319" ht="12.75">
      <c r="I319" s="246"/>
    </row>
    <row r="320" ht="12.75">
      <c r="I320" s="246"/>
    </row>
    <row r="321" ht="12.75">
      <c r="I321" s="246"/>
    </row>
    <row r="322" ht="12.75">
      <c r="I322" s="246"/>
    </row>
    <row r="323" ht="12.75">
      <c r="I323" s="246"/>
    </row>
    <row r="324" ht="12.75">
      <c r="I324" s="246"/>
    </row>
    <row r="325" ht="12.75">
      <c r="I325" s="246"/>
    </row>
    <row r="326" ht="12.75">
      <c r="I326" s="246"/>
    </row>
    <row r="327" ht="12.75">
      <c r="I327" s="246"/>
    </row>
    <row r="328" ht="12.75">
      <c r="I328" s="246"/>
    </row>
    <row r="329" ht="12.75">
      <c r="I329" s="246"/>
    </row>
    <row r="330" ht="12.75">
      <c r="I330" s="246"/>
    </row>
    <row r="331" ht="12.75">
      <c r="I331" s="246"/>
    </row>
    <row r="332" ht="12.75">
      <c r="I332" s="246"/>
    </row>
    <row r="333" ht="12.75">
      <c r="I333" s="246"/>
    </row>
    <row r="334" ht="12.75">
      <c r="I334" s="246"/>
    </row>
    <row r="335" ht="12.75">
      <c r="I335" s="246"/>
    </row>
    <row r="336" ht="12.75">
      <c r="I336" s="246"/>
    </row>
    <row r="337" ht="12.75">
      <c r="I337" s="246"/>
    </row>
    <row r="338" ht="12.75">
      <c r="I338" s="246"/>
    </row>
    <row r="339" ht="12.75">
      <c r="I339" s="246"/>
    </row>
    <row r="340" ht="12.75">
      <c r="I340" s="246"/>
    </row>
    <row r="341" ht="12.75">
      <c r="I341" s="246"/>
    </row>
    <row r="342" ht="12.75">
      <c r="I342" s="246"/>
    </row>
    <row r="343" ht="12.75">
      <c r="I343" s="246"/>
    </row>
    <row r="344" ht="12.75">
      <c r="I344" s="246"/>
    </row>
    <row r="345" ht="12.75">
      <c r="I345" s="246"/>
    </row>
    <row r="346" ht="12.75">
      <c r="I346" s="246"/>
    </row>
    <row r="347" ht="12.75">
      <c r="I347" s="246"/>
    </row>
    <row r="348" ht="12.75">
      <c r="I348" s="246"/>
    </row>
    <row r="349" ht="12.75">
      <c r="I349" s="246"/>
    </row>
    <row r="350" ht="12.75">
      <c r="I350" s="246"/>
    </row>
    <row r="351" ht="12.75">
      <c r="I351" s="246"/>
    </row>
    <row r="352" ht="12.75">
      <c r="I352" s="246"/>
    </row>
    <row r="353" ht="12.75">
      <c r="I353" s="246"/>
    </row>
    <row r="354" ht="12.75">
      <c r="I354" s="246"/>
    </row>
    <row r="355" ht="12.75">
      <c r="I355" s="246"/>
    </row>
    <row r="356" ht="12.75">
      <c r="I356" s="246"/>
    </row>
    <row r="357" ht="12.75">
      <c r="I357" s="246"/>
    </row>
    <row r="358" ht="12.75">
      <c r="I358" s="246"/>
    </row>
    <row r="359" ht="12.75">
      <c r="I359" s="246"/>
    </row>
    <row r="360" ht="12.75">
      <c r="I360" s="246"/>
    </row>
    <row r="361" ht="12.75">
      <c r="I361" s="246"/>
    </row>
    <row r="362" ht="12.75">
      <c r="I362" s="246"/>
    </row>
    <row r="363" ht="12.75">
      <c r="I363" s="246"/>
    </row>
    <row r="364" ht="12.75">
      <c r="I364" s="246"/>
    </row>
    <row r="365" ht="12.75">
      <c r="I365" s="246"/>
    </row>
    <row r="366" ht="12.75">
      <c r="I366" s="246"/>
    </row>
    <row r="367" ht="12.75">
      <c r="I367" s="246"/>
    </row>
    <row r="368" ht="12.75">
      <c r="I368" s="246"/>
    </row>
    <row r="369" ht="12.75">
      <c r="I369" s="246"/>
    </row>
    <row r="370" ht="12.75">
      <c r="I370" s="246"/>
    </row>
    <row r="371" ht="12.75">
      <c r="I371" s="246"/>
    </row>
    <row r="372" ht="12.75">
      <c r="I372" s="246"/>
    </row>
    <row r="373" ht="12.75">
      <c r="I373" s="246"/>
    </row>
    <row r="374" ht="12.75">
      <c r="I374" s="246"/>
    </row>
    <row r="375" ht="12.75">
      <c r="I375" s="246"/>
    </row>
    <row r="376" ht="12.75">
      <c r="I376" s="246"/>
    </row>
    <row r="377" ht="12.75">
      <c r="I377" s="246"/>
    </row>
    <row r="378" ht="12.75">
      <c r="I378" s="246"/>
    </row>
    <row r="379" ht="12.75">
      <c r="I379" s="246"/>
    </row>
    <row r="380" ht="12.75">
      <c r="I380" s="246"/>
    </row>
    <row r="381" ht="12.75">
      <c r="I381" s="246"/>
    </row>
    <row r="382" ht="12.75">
      <c r="I382" s="246"/>
    </row>
    <row r="383" ht="12.75">
      <c r="I383" s="246"/>
    </row>
    <row r="384" ht="12.75">
      <c r="I384" s="246"/>
    </row>
    <row r="385" ht="12.75">
      <c r="I385" s="246"/>
    </row>
    <row r="386" ht="12.75">
      <c r="I386" s="246"/>
    </row>
    <row r="387" ht="12.75">
      <c r="I387" s="246"/>
    </row>
    <row r="388" ht="12.75">
      <c r="I388" s="246"/>
    </row>
    <row r="389" ht="12.75">
      <c r="I389" s="246"/>
    </row>
    <row r="390" ht="12.75">
      <c r="I390" s="246"/>
    </row>
    <row r="391" ht="12.75">
      <c r="I391" s="246"/>
    </row>
    <row r="392" ht="12.75">
      <c r="I392" s="246"/>
    </row>
    <row r="393" ht="12.75">
      <c r="I393" s="246"/>
    </row>
    <row r="394" ht="12.75">
      <c r="I394" s="246"/>
    </row>
    <row r="395" ht="12.75">
      <c r="I395" s="246"/>
    </row>
    <row r="396" ht="12.75">
      <c r="I396" s="246"/>
    </row>
    <row r="397" ht="12.75">
      <c r="I397" s="246"/>
    </row>
    <row r="398" ht="12.75">
      <c r="I398" s="246"/>
    </row>
    <row r="399" ht="12.75">
      <c r="I399" s="246"/>
    </row>
    <row r="400" ht="12.75">
      <c r="I400" s="246"/>
    </row>
    <row r="401" ht="12.75">
      <c r="I401" s="246"/>
    </row>
    <row r="402" ht="12.75">
      <c r="I402" s="246"/>
    </row>
    <row r="403" ht="12.75">
      <c r="I403" s="246"/>
    </row>
    <row r="404" ht="12.75">
      <c r="I404" s="246"/>
    </row>
    <row r="405" ht="12.75">
      <c r="I405" s="246"/>
    </row>
    <row r="406" ht="12.75">
      <c r="I406" s="246"/>
    </row>
    <row r="407" ht="12.75">
      <c r="I407" s="246"/>
    </row>
    <row r="408" ht="12.75">
      <c r="I408" s="246"/>
    </row>
    <row r="409" ht="12.75">
      <c r="I409" s="246"/>
    </row>
    <row r="410" ht="12.75">
      <c r="I410" s="246"/>
    </row>
    <row r="411" ht="12.75">
      <c r="I411" s="246"/>
    </row>
    <row r="412" ht="12.75">
      <c r="I412" s="246"/>
    </row>
    <row r="413" ht="12.75">
      <c r="I413" s="246"/>
    </row>
    <row r="414" ht="12.75">
      <c r="I414" s="246"/>
    </row>
    <row r="415" ht="12.75">
      <c r="I415" s="246"/>
    </row>
    <row r="416" ht="12.75">
      <c r="I416" s="246"/>
    </row>
    <row r="417" ht="12.75">
      <c r="I417" s="246"/>
    </row>
    <row r="418" ht="12.75">
      <c r="I418" s="246"/>
    </row>
    <row r="419" ht="12.75">
      <c r="I419" s="246"/>
    </row>
    <row r="420" ht="12.75">
      <c r="I420" s="246"/>
    </row>
    <row r="421" ht="12.75">
      <c r="I421" s="246"/>
    </row>
    <row r="422" ht="12.75">
      <c r="I422" s="246"/>
    </row>
    <row r="423" ht="12.75">
      <c r="I423" s="246"/>
    </row>
    <row r="424" ht="12.75">
      <c r="I424" s="246"/>
    </row>
    <row r="425" ht="12.75">
      <c r="I425" s="246"/>
    </row>
    <row r="426" ht="12.75">
      <c r="I426" s="246"/>
    </row>
    <row r="427" ht="12.75">
      <c r="I427" s="246"/>
    </row>
    <row r="428" ht="12.75">
      <c r="I428" s="246"/>
    </row>
    <row r="429" ht="12.75">
      <c r="I429" s="246"/>
    </row>
    <row r="430" ht="12.75">
      <c r="I430" s="246"/>
    </row>
    <row r="431" ht="12.75">
      <c r="I431" s="246"/>
    </row>
    <row r="432" ht="12.75">
      <c r="I432" s="246"/>
    </row>
    <row r="433" ht="12.75">
      <c r="I433" s="246"/>
    </row>
    <row r="434" ht="12.75">
      <c r="I434" s="246"/>
    </row>
    <row r="435" ht="12.75">
      <c r="I435" s="246"/>
    </row>
    <row r="436" ht="12.75">
      <c r="I436" s="246"/>
    </row>
    <row r="437" ht="12.75">
      <c r="I437" s="246"/>
    </row>
    <row r="438" ht="12.75">
      <c r="I438" s="246"/>
    </row>
    <row r="439" ht="12.75">
      <c r="I439" s="246"/>
    </row>
    <row r="440" ht="12.75">
      <c r="I440" s="246"/>
    </row>
    <row r="441" ht="12.75">
      <c r="I441" s="246"/>
    </row>
    <row r="442" ht="12.75">
      <c r="I442" s="246"/>
    </row>
    <row r="443" ht="12.75">
      <c r="I443" s="246"/>
    </row>
    <row r="444" ht="12.75">
      <c r="I444" s="246"/>
    </row>
    <row r="445" ht="12.75">
      <c r="I445" s="246"/>
    </row>
    <row r="446" ht="12.75">
      <c r="I446" s="246"/>
    </row>
    <row r="447" ht="12.75">
      <c r="I447" s="246"/>
    </row>
    <row r="448" ht="12.75">
      <c r="I448" s="246"/>
    </row>
    <row r="449" ht="12.75">
      <c r="I449" s="246"/>
    </row>
    <row r="450" ht="12.75">
      <c r="I450" s="246"/>
    </row>
    <row r="451" ht="12.75">
      <c r="I451" s="246"/>
    </row>
    <row r="452" ht="12.75">
      <c r="I452" s="246"/>
    </row>
    <row r="453" ht="12.75">
      <c r="I453" s="246"/>
    </row>
    <row r="454" ht="12.75">
      <c r="I454" s="246"/>
    </row>
    <row r="455" ht="12.75">
      <c r="I455" s="246"/>
    </row>
    <row r="456" ht="12.75">
      <c r="I456" s="246"/>
    </row>
    <row r="457" ht="12.75">
      <c r="I457" s="246"/>
    </row>
    <row r="458" ht="12.75">
      <c r="I458" s="246"/>
    </row>
    <row r="459" ht="12.75">
      <c r="I459" s="246"/>
    </row>
    <row r="460" ht="12.75">
      <c r="I460" s="246"/>
    </row>
    <row r="461" ht="12.75">
      <c r="I461" s="246"/>
    </row>
    <row r="462" ht="12.75">
      <c r="I462" s="246"/>
    </row>
    <row r="463" ht="12.75">
      <c r="I463" s="246"/>
    </row>
    <row r="464" ht="12.75">
      <c r="I464" s="246"/>
    </row>
    <row r="465" ht="12.75">
      <c r="I465" s="246"/>
    </row>
    <row r="466" ht="12.75">
      <c r="I466" s="246"/>
    </row>
    <row r="467" ht="12.75">
      <c r="I467" s="246"/>
    </row>
    <row r="468" ht="12.75">
      <c r="I468" s="246"/>
    </row>
    <row r="469" ht="12.75">
      <c r="I469" s="246"/>
    </row>
    <row r="470" ht="12.75">
      <c r="I470" s="246"/>
    </row>
    <row r="471" ht="12.75">
      <c r="I471" s="246"/>
    </row>
    <row r="472" ht="12.75">
      <c r="I472" s="246"/>
    </row>
    <row r="473" ht="12.75">
      <c r="I473" s="246"/>
    </row>
    <row r="474" ht="12.75">
      <c r="I474" s="246"/>
    </row>
    <row r="475" ht="12.75">
      <c r="I475" s="246"/>
    </row>
    <row r="476" ht="12.75">
      <c r="I476" s="246"/>
    </row>
    <row r="477" ht="12.75">
      <c r="I477" s="246"/>
    </row>
    <row r="478" ht="12.75">
      <c r="I478" s="246"/>
    </row>
    <row r="479" ht="12.75">
      <c r="I479" s="246"/>
    </row>
    <row r="480" ht="12.75">
      <c r="I480" s="246"/>
    </row>
    <row r="481" ht="12.75">
      <c r="I481" s="246"/>
    </row>
    <row r="482" ht="12.75">
      <c r="I482" s="246"/>
    </row>
    <row r="483" ht="12.75">
      <c r="I483" s="246"/>
    </row>
    <row r="484" ht="12.75">
      <c r="I484" s="246"/>
    </row>
    <row r="485" ht="12.75">
      <c r="I485" s="246"/>
    </row>
    <row r="486" ht="12.75">
      <c r="I486" s="246"/>
    </row>
    <row r="487" ht="12.75">
      <c r="I487" s="246"/>
    </row>
    <row r="488" ht="12.75">
      <c r="I488" s="246"/>
    </row>
    <row r="489" ht="12.75">
      <c r="I489" s="246"/>
    </row>
    <row r="490" ht="12.75">
      <c r="I490" s="246"/>
    </row>
    <row r="491" ht="12.75">
      <c r="I491" s="246"/>
    </row>
    <row r="492" ht="12.75">
      <c r="I492" s="246"/>
    </row>
    <row r="493" ht="12.75">
      <c r="I493" s="246"/>
    </row>
    <row r="494" ht="12.75">
      <c r="I494" s="246"/>
    </row>
    <row r="495" ht="12.75">
      <c r="I495" s="246"/>
    </row>
    <row r="496" ht="12.75">
      <c r="I496" s="246"/>
    </row>
    <row r="497" ht="12.75">
      <c r="I497" s="246"/>
    </row>
    <row r="498" ht="12.75">
      <c r="I498" s="246"/>
    </row>
    <row r="499" ht="12.75">
      <c r="I499" s="246"/>
    </row>
    <row r="500" ht="12.75">
      <c r="I500" s="246"/>
    </row>
    <row r="501" ht="12.75">
      <c r="I501" s="246"/>
    </row>
    <row r="502" ht="12.75">
      <c r="I502" s="246"/>
    </row>
    <row r="503" ht="12.75">
      <c r="I503" s="246"/>
    </row>
    <row r="504" ht="12.75">
      <c r="I504" s="246"/>
    </row>
    <row r="505" ht="12.75">
      <c r="I505" s="246"/>
    </row>
    <row r="506" ht="12.75">
      <c r="I506" s="246"/>
    </row>
    <row r="507" ht="12.75">
      <c r="I507" s="246"/>
    </row>
    <row r="508" ht="12.75">
      <c r="I508" s="246"/>
    </row>
    <row r="509" ht="12.75">
      <c r="I509" s="246"/>
    </row>
    <row r="510" ht="12.75">
      <c r="I510" s="246"/>
    </row>
    <row r="511" ht="12.75">
      <c r="I511" s="246"/>
    </row>
    <row r="512" ht="12.75">
      <c r="I512" s="246"/>
    </row>
    <row r="513" ht="12.75">
      <c r="I513" s="246"/>
    </row>
    <row r="514" ht="12.75">
      <c r="I514" s="246"/>
    </row>
    <row r="515" ht="12.75">
      <c r="I515" s="246"/>
    </row>
    <row r="516" ht="12.75">
      <c r="I516" s="246"/>
    </row>
    <row r="517" ht="12.75">
      <c r="I517" s="246"/>
    </row>
    <row r="518" ht="12.75">
      <c r="I518" s="246"/>
    </row>
    <row r="519" ht="12.75">
      <c r="I519" s="246"/>
    </row>
    <row r="520" ht="12.75">
      <c r="I520" s="246"/>
    </row>
    <row r="521" ht="12.75">
      <c r="I521" s="246"/>
    </row>
    <row r="522" ht="12.75">
      <c r="I522" s="246"/>
    </row>
    <row r="523" ht="12.75">
      <c r="I523" s="246"/>
    </row>
    <row r="524" ht="12.75">
      <c r="I524" s="246"/>
    </row>
    <row r="525" ht="12.75">
      <c r="I525" s="246"/>
    </row>
    <row r="526" ht="12.75">
      <c r="I526" s="246"/>
    </row>
    <row r="527" ht="12.75">
      <c r="I527" s="246"/>
    </row>
    <row r="528" ht="12.75">
      <c r="I528" s="246"/>
    </row>
    <row r="529" ht="12.75">
      <c r="I529" s="246"/>
    </row>
    <row r="530" ht="12.75">
      <c r="I530" s="246"/>
    </row>
    <row r="531" ht="12.75">
      <c r="I531" s="246"/>
    </row>
    <row r="532" ht="12.75">
      <c r="I532" s="246"/>
    </row>
    <row r="533" ht="12.75">
      <c r="I533" s="246"/>
    </row>
    <row r="534" ht="12.75">
      <c r="I534" s="246"/>
    </row>
    <row r="535" ht="12.75">
      <c r="I535" s="246"/>
    </row>
    <row r="536" ht="12.75">
      <c r="I536" s="246"/>
    </row>
    <row r="537" ht="12.75">
      <c r="I537" s="246"/>
    </row>
    <row r="538" ht="12.75">
      <c r="I538" s="246"/>
    </row>
    <row r="539" ht="12.75">
      <c r="I539" s="246"/>
    </row>
    <row r="540" ht="12.75">
      <c r="I540" s="246"/>
    </row>
    <row r="541" ht="12.75">
      <c r="I541" s="246"/>
    </row>
    <row r="542" ht="12.75">
      <c r="I542" s="246"/>
    </row>
    <row r="543" ht="12.75">
      <c r="I543" s="246"/>
    </row>
    <row r="544" ht="12.75">
      <c r="I544" s="246"/>
    </row>
    <row r="545" ht="12.75">
      <c r="I545" s="246"/>
    </row>
    <row r="546" ht="12.75">
      <c r="I546" s="246"/>
    </row>
    <row r="547" ht="12.75">
      <c r="I547" s="246"/>
    </row>
    <row r="548" ht="12.75">
      <c r="I548" s="246"/>
    </row>
    <row r="549" ht="12.75">
      <c r="I549" s="246"/>
    </row>
    <row r="550" ht="12.75">
      <c r="I550" s="246"/>
    </row>
    <row r="551" ht="12.75">
      <c r="I551" s="246"/>
    </row>
    <row r="552" ht="12.75">
      <c r="I552" s="246"/>
    </row>
    <row r="553" ht="12.75">
      <c r="I553" s="246"/>
    </row>
    <row r="554" ht="12.75">
      <c r="I554" s="246"/>
    </row>
    <row r="555" ht="12.75">
      <c r="I555" s="246"/>
    </row>
    <row r="556" ht="12.75">
      <c r="I556" s="246"/>
    </row>
    <row r="557" ht="12.75">
      <c r="I557" s="246"/>
    </row>
    <row r="558" ht="12.75">
      <c r="I558" s="246"/>
    </row>
    <row r="559" ht="12.75">
      <c r="I559" s="246"/>
    </row>
    <row r="560" ht="12.75">
      <c r="I560" s="246"/>
    </row>
    <row r="561" ht="12.75">
      <c r="I561" s="246"/>
    </row>
    <row r="562" ht="12.75">
      <c r="I562" s="246"/>
    </row>
    <row r="563" ht="12.75">
      <c r="I563" s="246"/>
    </row>
    <row r="564" ht="12.75">
      <c r="I564" s="246"/>
    </row>
    <row r="565" ht="12.75">
      <c r="I565" s="246"/>
    </row>
    <row r="566" ht="12.75">
      <c r="I566" s="246"/>
    </row>
    <row r="567" ht="12.75">
      <c r="I567" s="246"/>
    </row>
    <row r="568" ht="12.75">
      <c r="I568" s="246"/>
    </row>
    <row r="569" ht="12.75">
      <c r="I569" s="246"/>
    </row>
    <row r="570" ht="12.75">
      <c r="I570" s="246"/>
    </row>
    <row r="571" ht="12.75">
      <c r="I571" s="246"/>
    </row>
    <row r="572" ht="12.75">
      <c r="I572" s="246"/>
    </row>
  </sheetData>
  <sheetProtection/>
  <mergeCells count="12">
    <mergeCell ref="A10:A11"/>
    <mergeCell ref="A32:A33"/>
    <mergeCell ref="A1:K1"/>
    <mergeCell ref="A2:M2"/>
    <mergeCell ref="A3:A5"/>
    <mergeCell ref="B3:B5"/>
    <mergeCell ref="C3:E4"/>
    <mergeCell ref="F3:I4"/>
    <mergeCell ref="J3:M3"/>
    <mergeCell ref="J4:K4"/>
    <mergeCell ref="L4:M4"/>
    <mergeCell ref="A7:A8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75"/>
  <sheetViews>
    <sheetView zoomScalePageLayoutView="0" workbookViewId="0" topLeftCell="A16">
      <selection activeCell="N32" sqref="N32"/>
    </sheetView>
  </sheetViews>
  <sheetFormatPr defaultColWidth="9.00390625" defaultRowHeight="12.75"/>
  <cols>
    <col min="1" max="1" width="3.25390625" style="1" customWidth="1"/>
    <col min="2" max="2" width="4.375" style="1" customWidth="1"/>
    <col min="3" max="3" width="27.625" style="1" customWidth="1"/>
    <col min="4" max="4" width="8.375" style="1" customWidth="1"/>
    <col min="5" max="5" width="8.125" style="1" customWidth="1"/>
    <col min="6" max="6" width="8.625" style="1" customWidth="1"/>
    <col min="7" max="7" width="7.75390625" style="1" customWidth="1"/>
    <col min="8" max="8" width="7.375" style="1" customWidth="1"/>
    <col min="9" max="9" width="8.25390625" style="1" customWidth="1"/>
    <col min="10" max="10" width="10.00390625" style="1" customWidth="1"/>
    <col min="11" max="16384" width="9.125" style="1" customWidth="1"/>
  </cols>
  <sheetData>
    <row r="1" spans="1:10" ht="15.75">
      <c r="A1" s="528" t="s">
        <v>359</v>
      </c>
      <c r="B1" s="528"/>
      <c r="C1" s="528"/>
      <c r="D1" s="528"/>
      <c r="E1" s="528"/>
      <c r="F1" s="528"/>
      <c r="G1" s="528"/>
      <c r="H1" s="528"/>
      <c r="I1" s="528"/>
      <c r="J1" s="44" t="s">
        <v>358</v>
      </c>
    </row>
    <row r="2" spans="1:10" ht="15.75">
      <c r="A2" s="528" t="s">
        <v>357</v>
      </c>
      <c r="B2" s="528"/>
      <c r="C2" s="528"/>
      <c r="D2" s="528"/>
      <c r="E2" s="528"/>
      <c r="F2" s="528"/>
      <c r="G2" s="528"/>
      <c r="H2" s="528"/>
      <c r="I2" s="528"/>
      <c r="J2" s="528"/>
    </row>
    <row r="3" spans="1:10" ht="15.75">
      <c r="A3" s="528" t="s">
        <v>356</v>
      </c>
      <c r="B3" s="528"/>
      <c r="C3" s="528"/>
      <c r="D3" s="528"/>
      <c r="E3" s="528"/>
      <c r="F3" s="528"/>
      <c r="G3" s="528"/>
      <c r="H3" s="528"/>
      <c r="I3" s="528"/>
      <c r="J3" s="528"/>
    </row>
    <row r="4" spans="4:6" ht="12.75">
      <c r="D4" s="590"/>
      <c r="E4" s="590"/>
      <c r="F4" s="590"/>
    </row>
    <row r="5" spans="2:10" ht="26.25" customHeight="1">
      <c r="B5" s="476" t="s">
        <v>2</v>
      </c>
      <c r="C5" s="474" t="s">
        <v>78</v>
      </c>
      <c r="D5" s="578" t="s">
        <v>245</v>
      </c>
      <c r="E5" s="578"/>
      <c r="F5" s="578"/>
      <c r="G5" s="578" t="s">
        <v>355</v>
      </c>
      <c r="H5" s="578"/>
      <c r="I5" s="578"/>
      <c r="J5" s="578"/>
    </row>
    <row r="6" spans="2:10" ht="38.25" customHeight="1">
      <c r="B6" s="476"/>
      <c r="C6" s="474"/>
      <c r="D6" s="513" t="s">
        <v>4</v>
      </c>
      <c r="E6" s="513" t="s">
        <v>5</v>
      </c>
      <c r="F6" s="579" t="s">
        <v>111</v>
      </c>
      <c r="G6" s="509" t="s">
        <v>4</v>
      </c>
      <c r="H6" s="579" t="s">
        <v>354</v>
      </c>
      <c r="I6" s="509" t="s">
        <v>5</v>
      </c>
      <c r="J6" s="579" t="s">
        <v>354</v>
      </c>
    </row>
    <row r="7" spans="2:10" ht="23.25" customHeight="1">
      <c r="B7" s="476"/>
      <c r="C7" s="474"/>
      <c r="D7" s="513"/>
      <c r="E7" s="513"/>
      <c r="F7" s="579"/>
      <c r="G7" s="509"/>
      <c r="H7" s="579"/>
      <c r="I7" s="509"/>
      <c r="J7" s="579"/>
    </row>
    <row r="8" spans="2:10" ht="14.25">
      <c r="B8" s="297" t="s">
        <v>8</v>
      </c>
      <c r="C8" s="297" t="s">
        <v>9</v>
      </c>
      <c r="D8" s="297">
        <v>1</v>
      </c>
      <c r="E8" s="297">
        <v>2</v>
      </c>
      <c r="F8" s="296">
        <v>3</v>
      </c>
      <c r="G8" s="297">
        <v>4</v>
      </c>
      <c r="H8" s="296">
        <v>5</v>
      </c>
      <c r="I8" s="297">
        <v>6</v>
      </c>
      <c r="J8" s="296">
        <v>7</v>
      </c>
    </row>
    <row r="9" spans="2:14" ht="12" customHeight="1">
      <c r="B9" s="187">
        <v>1</v>
      </c>
      <c r="C9" s="295" t="s">
        <v>66</v>
      </c>
      <c r="D9" s="4">
        <v>37389</v>
      </c>
      <c r="E9" s="4">
        <v>40616</v>
      </c>
      <c r="F9" s="184">
        <v>8.630880740324695</v>
      </c>
      <c r="G9" s="56">
        <v>9125</v>
      </c>
      <c r="H9" s="184">
        <v>24.405573831875685</v>
      </c>
      <c r="I9" s="56">
        <v>4622</v>
      </c>
      <c r="J9" s="184">
        <v>11.379751821942092</v>
      </c>
      <c r="K9" s="160">
        <f aca="true" t="shared" si="0" ref="K9:K36">SUM(E9-D9)</f>
        <v>3227</v>
      </c>
      <c r="L9" s="20">
        <f aca="true" t="shared" si="1" ref="L9:L36">SUM(K9*100/D9)</f>
        <v>8.630880740324695</v>
      </c>
      <c r="M9" s="20">
        <f aca="true" t="shared" si="2" ref="M9:M36">SUM(G9*100/D9)</f>
        <v>24.405573831875685</v>
      </c>
      <c r="N9" s="20">
        <f aca="true" t="shared" si="3" ref="N9:N36">SUM(I9*100/E9)</f>
        <v>11.379751821942092</v>
      </c>
    </row>
    <row r="10" spans="2:14" ht="12" customHeight="1">
      <c r="B10" s="187">
        <v>2</v>
      </c>
      <c r="C10" s="295" t="s">
        <v>65</v>
      </c>
      <c r="D10" s="4">
        <v>25247</v>
      </c>
      <c r="E10" s="4">
        <v>24349</v>
      </c>
      <c r="F10" s="184">
        <v>-3.55685824058304</v>
      </c>
      <c r="G10" s="56">
        <v>839</v>
      </c>
      <c r="H10" s="184">
        <v>3.323167108963441</v>
      </c>
      <c r="I10" s="56">
        <v>727</v>
      </c>
      <c r="J10" s="184">
        <v>2.9857489013922542</v>
      </c>
      <c r="K10" s="160">
        <f t="shared" si="0"/>
        <v>-898</v>
      </c>
      <c r="L10" s="20">
        <f t="shared" si="1"/>
        <v>-3.55685824058304</v>
      </c>
      <c r="M10" s="20">
        <f t="shared" si="2"/>
        <v>3.323167108963441</v>
      </c>
      <c r="N10" s="20">
        <f t="shared" si="3"/>
        <v>2.9857489013922542</v>
      </c>
    </row>
    <row r="11" spans="2:14" ht="12" customHeight="1">
      <c r="B11" s="187">
        <v>3</v>
      </c>
      <c r="C11" s="295" t="s">
        <v>64</v>
      </c>
      <c r="D11" s="4">
        <v>13368</v>
      </c>
      <c r="E11" s="4">
        <v>13022</v>
      </c>
      <c r="F11" s="184">
        <v>-2.588270496708558</v>
      </c>
      <c r="G11" s="56">
        <v>381</v>
      </c>
      <c r="H11" s="184">
        <v>2.850089766606822</v>
      </c>
      <c r="I11" s="56">
        <v>541</v>
      </c>
      <c r="J11" s="184">
        <v>4.154507756105053</v>
      </c>
      <c r="K11" s="160">
        <f t="shared" si="0"/>
        <v>-346</v>
      </c>
      <c r="L11" s="20">
        <f t="shared" si="1"/>
        <v>-2.588270496708558</v>
      </c>
      <c r="M11" s="20">
        <f t="shared" si="2"/>
        <v>2.850089766606822</v>
      </c>
      <c r="N11" s="20">
        <f t="shared" si="3"/>
        <v>4.154507756105053</v>
      </c>
    </row>
    <row r="12" spans="2:14" ht="12" customHeight="1">
      <c r="B12" s="187">
        <v>4</v>
      </c>
      <c r="C12" s="295" t="s">
        <v>63</v>
      </c>
      <c r="D12" s="4">
        <v>100560</v>
      </c>
      <c r="E12" s="4">
        <v>85841</v>
      </c>
      <c r="F12" s="184">
        <v>-14.63703261734288</v>
      </c>
      <c r="G12" s="56">
        <v>12823</v>
      </c>
      <c r="H12" s="184">
        <v>12.751591089896579</v>
      </c>
      <c r="I12" s="56">
        <v>12026</v>
      </c>
      <c r="J12" s="184">
        <v>14.009622441490663</v>
      </c>
      <c r="K12" s="160">
        <f t="shared" si="0"/>
        <v>-14719</v>
      </c>
      <c r="L12" s="20">
        <f t="shared" si="1"/>
        <v>-14.63703261734288</v>
      </c>
      <c r="M12" s="20">
        <f t="shared" si="2"/>
        <v>12.751591089896579</v>
      </c>
      <c r="N12" s="20">
        <f t="shared" si="3"/>
        <v>14.009622441490663</v>
      </c>
    </row>
    <row r="13" spans="2:14" ht="12" customHeight="1">
      <c r="B13" s="187">
        <v>5</v>
      </c>
      <c r="C13" s="295" t="s">
        <v>62</v>
      </c>
      <c r="D13" s="4">
        <v>201453</v>
      </c>
      <c r="E13" s="4">
        <v>116245</v>
      </c>
      <c r="F13" s="184">
        <v>-42.29671437010121</v>
      </c>
      <c r="G13" s="56">
        <v>11987</v>
      </c>
      <c r="H13" s="184">
        <v>5.950271279156925</v>
      </c>
      <c r="I13" s="56">
        <v>6985</v>
      </c>
      <c r="J13" s="184">
        <v>6.0088605961546735</v>
      </c>
      <c r="K13" s="160">
        <f t="shared" si="0"/>
        <v>-85208</v>
      </c>
      <c r="L13" s="20">
        <f t="shared" si="1"/>
        <v>-42.29671437010121</v>
      </c>
      <c r="M13" s="20">
        <f t="shared" si="2"/>
        <v>5.950271279156925</v>
      </c>
      <c r="N13" s="20">
        <f t="shared" si="3"/>
        <v>6.0088605961546735</v>
      </c>
    </row>
    <row r="14" spans="2:14" ht="12" customHeight="1">
      <c r="B14" s="187">
        <v>6</v>
      </c>
      <c r="C14" s="295" t="s">
        <v>61</v>
      </c>
      <c r="D14" s="4">
        <v>22498</v>
      </c>
      <c r="E14" s="4">
        <v>22323</v>
      </c>
      <c r="F14" s="184">
        <v>-0.7778469197261979</v>
      </c>
      <c r="G14" s="56">
        <v>1577</v>
      </c>
      <c r="H14" s="184">
        <v>7.009511956618366</v>
      </c>
      <c r="I14" s="56">
        <v>1440</v>
      </c>
      <c r="J14" s="184">
        <v>6.450745867490928</v>
      </c>
      <c r="K14" s="160">
        <f t="shared" si="0"/>
        <v>-175</v>
      </c>
      <c r="L14" s="20">
        <f t="shared" si="1"/>
        <v>-0.7778469197261979</v>
      </c>
      <c r="M14" s="20">
        <f t="shared" si="2"/>
        <v>7.009511956618366</v>
      </c>
      <c r="N14" s="20">
        <f t="shared" si="3"/>
        <v>6.450745867490928</v>
      </c>
    </row>
    <row r="15" spans="2:14" ht="12" customHeight="1">
      <c r="B15" s="187">
        <v>7</v>
      </c>
      <c r="C15" s="295" t="s">
        <v>60</v>
      </c>
      <c r="D15" s="4">
        <v>15861</v>
      </c>
      <c r="E15" s="4">
        <v>16106</v>
      </c>
      <c r="F15" s="184">
        <v>1.544669314671206</v>
      </c>
      <c r="G15" s="56">
        <v>1018</v>
      </c>
      <c r="H15" s="184">
        <v>6.418258621776685</v>
      </c>
      <c r="I15" s="56">
        <v>1548</v>
      </c>
      <c r="J15" s="184">
        <v>9.611324972060102</v>
      </c>
      <c r="K15" s="160">
        <f t="shared" si="0"/>
        <v>245</v>
      </c>
      <c r="L15" s="20">
        <f t="shared" si="1"/>
        <v>1.544669314671206</v>
      </c>
      <c r="M15" s="20">
        <f t="shared" si="2"/>
        <v>6.418258621776685</v>
      </c>
      <c r="N15" s="20">
        <f t="shared" si="3"/>
        <v>9.611324972060102</v>
      </c>
    </row>
    <row r="16" spans="2:14" ht="12" customHeight="1">
      <c r="B16" s="187">
        <v>8</v>
      </c>
      <c r="C16" s="295" t="s">
        <v>59</v>
      </c>
      <c r="D16" s="4">
        <v>41765</v>
      </c>
      <c r="E16" s="4">
        <v>40919</v>
      </c>
      <c r="F16" s="184">
        <v>-2.025619537890578</v>
      </c>
      <c r="G16" s="56">
        <v>1697</v>
      </c>
      <c r="H16" s="184">
        <v>4.063210822458997</v>
      </c>
      <c r="I16" s="56">
        <v>724</v>
      </c>
      <c r="J16" s="184">
        <v>1.7693492020821624</v>
      </c>
      <c r="K16" s="160">
        <f t="shared" si="0"/>
        <v>-846</v>
      </c>
      <c r="L16" s="20">
        <f t="shared" si="1"/>
        <v>-2.025619537890578</v>
      </c>
      <c r="M16" s="20">
        <f t="shared" si="2"/>
        <v>4.063210822458997</v>
      </c>
      <c r="N16" s="20">
        <f t="shared" si="3"/>
        <v>1.7693492020821624</v>
      </c>
    </row>
    <row r="17" spans="2:14" ht="12" customHeight="1">
      <c r="B17" s="187">
        <v>9</v>
      </c>
      <c r="C17" s="295" t="s">
        <v>58</v>
      </c>
      <c r="D17" s="4">
        <v>15772</v>
      </c>
      <c r="E17" s="4">
        <v>15044</v>
      </c>
      <c r="F17" s="184">
        <v>-4.615774790768451</v>
      </c>
      <c r="G17" s="56">
        <v>958</v>
      </c>
      <c r="H17" s="184">
        <v>6.074055287851889</v>
      </c>
      <c r="I17" s="56">
        <v>1117</v>
      </c>
      <c r="J17" s="184">
        <v>7.424886998138793</v>
      </c>
      <c r="K17" s="160">
        <f t="shared" si="0"/>
        <v>-728</v>
      </c>
      <c r="L17" s="20">
        <f t="shared" si="1"/>
        <v>-4.615774790768451</v>
      </c>
      <c r="M17" s="20">
        <f t="shared" si="2"/>
        <v>6.074055287851889</v>
      </c>
      <c r="N17" s="20">
        <f t="shared" si="3"/>
        <v>7.424886998138793</v>
      </c>
    </row>
    <row r="18" spans="2:14" ht="12" customHeight="1">
      <c r="B18" s="187">
        <v>10</v>
      </c>
      <c r="C18" s="295" t="s">
        <v>57</v>
      </c>
      <c r="D18" s="4">
        <v>33592</v>
      </c>
      <c r="E18" s="4">
        <v>27756</v>
      </c>
      <c r="F18" s="184">
        <v>-17.373184091450344</v>
      </c>
      <c r="G18" s="56">
        <v>2982</v>
      </c>
      <c r="H18" s="184">
        <v>8.877113598475827</v>
      </c>
      <c r="I18" s="56">
        <v>1789</v>
      </c>
      <c r="J18" s="184">
        <v>6.445453235336504</v>
      </c>
      <c r="K18" s="160">
        <f t="shared" si="0"/>
        <v>-5836</v>
      </c>
      <c r="L18" s="20">
        <f t="shared" si="1"/>
        <v>-17.373184091450344</v>
      </c>
      <c r="M18" s="20">
        <f t="shared" si="2"/>
        <v>8.877113598475827</v>
      </c>
      <c r="N18" s="20">
        <f t="shared" si="3"/>
        <v>6.445453235336504</v>
      </c>
    </row>
    <row r="19" spans="2:14" ht="12" customHeight="1">
      <c r="B19" s="187">
        <v>11</v>
      </c>
      <c r="C19" s="295" t="s">
        <v>56</v>
      </c>
      <c r="D19" s="4">
        <v>25754</v>
      </c>
      <c r="E19" s="4">
        <v>18978</v>
      </c>
      <c r="F19" s="184">
        <v>-26.310476042556495</v>
      </c>
      <c r="G19" s="56">
        <v>3710</v>
      </c>
      <c r="H19" s="184">
        <v>14.405529238176594</v>
      </c>
      <c r="I19" s="56">
        <v>3748</v>
      </c>
      <c r="J19" s="184">
        <v>19.749183264832965</v>
      </c>
      <c r="K19" s="160">
        <f t="shared" si="0"/>
        <v>-6776</v>
      </c>
      <c r="L19" s="20">
        <f t="shared" si="1"/>
        <v>-26.310476042556495</v>
      </c>
      <c r="M19" s="20">
        <f t="shared" si="2"/>
        <v>14.405529238176594</v>
      </c>
      <c r="N19" s="20">
        <f t="shared" si="3"/>
        <v>19.749183264832965</v>
      </c>
    </row>
    <row r="20" spans="2:14" ht="12" customHeight="1">
      <c r="B20" s="187">
        <v>12</v>
      </c>
      <c r="C20" s="295" t="s">
        <v>55</v>
      </c>
      <c r="D20" s="4">
        <v>70843</v>
      </c>
      <c r="E20" s="4">
        <v>54728</v>
      </c>
      <c r="F20" s="184">
        <v>-22.747483872789125</v>
      </c>
      <c r="G20" s="56">
        <v>3426</v>
      </c>
      <c r="H20" s="184">
        <v>4.836045904323646</v>
      </c>
      <c r="I20" s="56">
        <v>1800</v>
      </c>
      <c r="J20" s="184">
        <v>3.2889928373044874</v>
      </c>
      <c r="K20" s="160">
        <f t="shared" si="0"/>
        <v>-16115</v>
      </c>
      <c r="L20" s="20">
        <f t="shared" si="1"/>
        <v>-22.747483872789125</v>
      </c>
      <c r="M20" s="20">
        <f t="shared" si="2"/>
        <v>4.836045904323646</v>
      </c>
      <c r="N20" s="20">
        <f t="shared" si="3"/>
        <v>3.2889928373044874</v>
      </c>
    </row>
    <row r="21" spans="2:14" ht="12" customHeight="1">
      <c r="B21" s="187">
        <v>13</v>
      </c>
      <c r="C21" s="295" t="s">
        <v>54</v>
      </c>
      <c r="D21" s="4">
        <v>35309</v>
      </c>
      <c r="E21" s="4">
        <v>33034</v>
      </c>
      <c r="F21" s="184">
        <v>-6.443116485881786</v>
      </c>
      <c r="G21" s="56">
        <v>1648</v>
      </c>
      <c r="H21" s="184">
        <v>4.66736526098162</v>
      </c>
      <c r="I21" s="56">
        <v>1627</v>
      </c>
      <c r="J21" s="184">
        <v>4.925228552400557</v>
      </c>
      <c r="K21" s="160">
        <f t="shared" si="0"/>
        <v>-2275</v>
      </c>
      <c r="L21" s="20">
        <f t="shared" si="1"/>
        <v>-6.443116485881786</v>
      </c>
      <c r="M21" s="20">
        <f t="shared" si="2"/>
        <v>4.66736526098162</v>
      </c>
      <c r="N21" s="20">
        <f t="shared" si="3"/>
        <v>4.925228552400557</v>
      </c>
    </row>
    <row r="22" spans="2:14" ht="12" customHeight="1">
      <c r="B22" s="187">
        <v>14</v>
      </c>
      <c r="C22" s="295" t="s">
        <v>53</v>
      </c>
      <c r="D22" s="4">
        <v>24349</v>
      </c>
      <c r="E22" s="4">
        <v>26145</v>
      </c>
      <c r="F22" s="184">
        <v>7.376072939340425</v>
      </c>
      <c r="G22" s="56">
        <v>1992</v>
      </c>
      <c r="H22" s="184">
        <v>8.181034128711651</v>
      </c>
      <c r="I22" s="56">
        <v>1479</v>
      </c>
      <c r="J22" s="184">
        <v>5.656913367756741</v>
      </c>
      <c r="K22" s="160">
        <f t="shared" si="0"/>
        <v>1796</v>
      </c>
      <c r="L22" s="20">
        <f t="shared" si="1"/>
        <v>7.376072939340425</v>
      </c>
      <c r="M22" s="20">
        <f t="shared" si="2"/>
        <v>8.181034128711651</v>
      </c>
      <c r="N22" s="20">
        <f t="shared" si="3"/>
        <v>5.656913367756741</v>
      </c>
    </row>
    <row r="23" spans="2:14" ht="12" customHeight="1">
      <c r="B23" s="187">
        <v>15</v>
      </c>
      <c r="C23" s="295" t="s">
        <v>52</v>
      </c>
      <c r="D23" s="4">
        <v>39116</v>
      </c>
      <c r="E23" s="4">
        <v>38626</v>
      </c>
      <c r="F23" s="184">
        <v>-1.2526843235504652</v>
      </c>
      <c r="G23" s="56">
        <v>6030</v>
      </c>
      <c r="H23" s="184">
        <v>15.415686675529194</v>
      </c>
      <c r="I23" s="56">
        <v>5130</v>
      </c>
      <c r="J23" s="184">
        <v>13.281209547972868</v>
      </c>
      <c r="K23" s="160">
        <f t="shared" si="0"/>
        <v>-490</v>
      </c>
      <c r="L23" s="20">
        <f t="shared" si="1"/>
        <v>-1.2526843235504652</v>
      </c>
      <c r="M23" s="20">
        <f t="shared" si="2"/>
        <v>15.415686675529194</v>
      </c>
      <c r="N23" s="20">
        <f t="shared" si="3"/>
        <v>13.281209547972868</v>
      </c>
    </row>
    <row r="24" spans="2:14" ht="12" customHeight="1">
      <c r="B24" s="187">
        <v>16</v>
      </c>
      <c r="C24" s="295" t="s">
        <v>51</v>
      </c>
      <c r="D24" s="4">
        <v>33656</v>
      </c>
      <c r="E24" s="4">
        <v>32461</v>
      </c>
      <c r="F24" s="184">
        <v>-3.5506299025433803</v>
      </c>
      <c r="G24" s="56">
        <v>3485</v>
      </c>
      <c r="H24" s="184">
        <v>10.354765866413121</v>
      </c>
      <c r="I24" s="56">
        <v>3430</v>
      </c>
      <c r="J24" s="184">
        <v>10.566525985028187</v>
      </c>
      <c r="K24" s="160">
        <f t="shared" si="0"/>
        <v>-1195</v>
      </c>
      <c r="L24" s="20">
        <f t="shared" si="1"/>
        <v>-3.5506299025433803</v>
      </c>
      <c r="M24" s="20">
        <f t="shared" si="2"/>
        <v>10.354765866413121</v>
      </c>
      <c r="N24" s="20">
        <f t="shared" si="3"/>
        <v>10.566525985028187</v>
      </c>
    </row>
    <row r="25" spans="2:14" ht="12" customHeight="1">
      <c r="B25" s="187">
        <v>17</v>
      </c>
      <c r="C25" s="295" t="s">
        <v>50</v>
      </c>
      <c r="D25" s="4">
        <v>16142</v>
      </c>
      <c r="E25" s="4">
        <v>19176</v>
      </c>
      <c r="F25" s="184">
        <v>18.795688266633626</v>
      </c>
      <c r="G25" s="56">
        <v>1041</v>
      </c>
      <c r="H25" s="184">
        <v>6.449014991946475</v>
      </c>
      <c r="I25" s="56">
        <v>1526</v>
      </c>
      <c r="J25" s="184">
        <v>7.957863996662494</v>
      </c>
      <c r="K25" s="160">
        <f t="shared" si="0"/>
        <v>3034</v>
      </c>
      <c r="L25" s="20">
        <f t="shared" si="1"/>
        <v>18.795688266633626</v>
      </c>
      <c r="M25" s="20">
        <f t="shared" si="2"/>
        <v>6.449014991946475</v>
      </c>
      <c r="N25" s="20">
        <f t="shared" si="3"/>
        <v>7.957863996662494</v>
      </c>
    </row>
    <row r="26" spans="2:14" ht="12" customHeight="1">
      <c r="B26" s="187">
        <v>18</v>
      </c>
      <c r="C26" s="295" t="s">
        <v>49</v>
      </c>
      <c r="D26" s="4">
        <v>20541</v>
      </c>
      <c r="E26" s="4">
        <v>18717</v>
      </c>
      <c r="F26" s="184">
        <v>-8.879801372864028</v>
      </c>
      <c r="G26" s="56">
        <v>5022</v>
      </c>
      <c r="H26" s="184">
        <v>24.44866364831313</v>
      </c>
      <c r="I26" s="56">
        <v>3595</v>
      </c>
      <c r="J26" s="184">
        <v>19.207137896030346</v>
      </c>
      <c r="K26" s="160">
        <f t="shared" si="0"/>
        <v>-1824</v>
      </c>
      <c r="L26" s="20">
        <f t="shared" si="1"/>
        <v>-8.879801372864028</v>
      </c>
      <c r="M26" s="20">
        <f t="shared" si="2"/>
        <v>24.44866364831313</v>
      </c>
      <c r="N26" s="20">
        <f t="shared" si="3"/>
        <v>19.207137896030346</v>
      </c>
    </row>
    <row r="27" spans="2:14" ht="12" customHeight="1">
      <c r="B27" s="187">
        <v>19</v>
      </c>
      <c r="C27" s="295" t="s">
        <v>48</v>
      </c>
      <c r="D27" s="4">
        <v>13551</v>
      </c>
      <c r="E27" s="4">
        <v>16009</v>
      </c>
      <c r="F27" s="184">
        <v>18.138882739281232</v>
      </c>
      <c r="G27" s="56">
        <v>145</v>
      </c>
      <c r="H27" s="184">
        <v>1.0700317319755</v>
      </c>
      <c r="I27" s="56">
        <v>89</v>
      </c>
      <c r="J27" s="184">
        <v>0.5559372852770317</v>
      </c>
      <c r="K27" s="160">
        <f t="shared" si="0"/>
        <v>2458</v>
      </c>
      <c r="L27" s="20">
        <f t="shared" si="1"/>
        <v>18.138882739281232</v>
      </c>
      <c r="M27" s="20">
        <f t="shared" si="2"/>
        <v>1.0700317319755</v>
      </c>
      <c r="N27" s="20">
        <f t="shared" si="3"/>
        <v>0.5559372852770317</v>
      </c>
    </row>
    <row r="28" spans="2:14" ht="12" customHeight="1">
      <c r="B28" s="187">
        <v>20</v>
      </c>
      <c r="C28" s="295" t="s">
        <v>47</v>
      </c>
      <c r="D28" s="4">
        <v>56962</v>
      </c>
      <c r="E28" s="4">
        <v>59838</v>
      </c>
      <c r="F28" s="184">
        <v>5.048980021768899</v>
      </c>
      <c r="G28" s="56">
        <v>11897</v>
      </c>
      <c r="H28" s="184">
        <v>20.8858537270461</v>
      </c>
      <c r="I28" s="56">
        <v>5656</v>
      </c>
      <c r="J28" s="184">
        <v>9.452187573114074</v>
      </c>
      <c r="K28" s="160">
        <f t="shared" si="0"/>
        <v>2876</v>
      </c>
      <c r="L28" s="20">
        <f t="shared" si="1"/>
        <v>5.048980021768899</v>
      </c>
      <c r="M28" s="20">
        <f t="shared" si="2"/>
        <v>20.8858537270461</v>
      </c>
      <c r="N28" s="20">
        <f t="shared" si="3"/>
        <v>9.452187573114074</v>
      </c>
    </row>
    <row r="29" spans="2:14" ht="12" customHeight="1">
      <c r="B29" s="187">
        <v>21</v>
      </c>
      <c r="C29" s="295" t="s">
        <v>46</v>
      </c>
      <c r="D29" s="4">
        <v>20269</v>
      </c>
      <c r="E29" s="4">
        <v>24524</v>
      </c>
      <c r="F29" s="184">
        <v>20.992648872662688</v>
      </c>
      <c r="G29" s="56">
        <v>542</v>
      </c>
      <c r="H29" s="184">
        <v>2.6740342394790075</v>
      </c>
      <c r="I29" s="56">
        <v>763</v>
      </c>
      <c r="J29" s="184">
        <v>3.111237970967216</v>
      </c>
      <c r="K29" s="160">
        <f t="shared" si="0"/>
        <v>4255</v>
      </c>
      <c r="L29" s="20">
        <f t="shared" si="1"/>
        <v>20.992648872662688</v>
      </c>
      <c r="M29" s="20">
        <f t="shared" si="2"/>
        <v>2.6740342394790075</v>
      </c>
      <c r="N29" s="20">
        <f t="shared" si="3"/>
        <v>3.111237970967216</v>
      </c>
    </row>
    <row r="30" spans="2:14" ht="12" customHeight="1">
      <c r="B30" s="187">
        <v>22</v>
      </c>
      <c r="C30" s="295" t="s">
        <v>45</v>
      </c>
      <c r="D30" s="4">
        <v>22659</v>
      </c>
      <c r="E30" s="4">
        <v>17714</v>
      </c>
      <c r="F30" s="184">
        <v>-21.82355796813628</v>
      </c>
      <c r="G30" s="56">
        <v>1635</v>
      </c>
      <c r="H30" s="184">
        <v>7.215675890374685</v>
      </c>
      <c r="I30" s="56">
        <v>1182</v>
      </c>
      <c r="J30" s="184">
        <v>6.672688269165632</v>
      </c>
      <c r="K30" s="160">
        <f t="shared" si="0"/>
        <v>-4945</v>
      </c>
      <c r="L30" s="20">
        <f t="shared" si="1"/>
        <v>-21.82355796813628</v>
      </c>
      <c r="M30" s="20">
        <f t="shared" si="2"/>
        <v>7.215675890374685</v>
      </c>
      <c r="N30" s="20">
        <f t="shared" si="3"/>
        <v>6.672688269165632</v>
      </c>
    </row>
    <row r="31" spans="2:14" ht="12" customHeight="1">
      <c r="B31" s="187">
        <v>23</v>
      </c>
      <c r="C31" s="295" t="s">
        <v>44</v>
      </c>
      <c r="D31" s="4">
        <v>19780</v>
      </c>
      <c r="E31" s="4">
        <v>19060</v>
      </c>
      <c r="F31" s="184">
        <v>-3.640040444893832</v>
      </c>
      <c r="G31" s="56">
        <v>1174</v>
      </c>
      <c r="H31" s="184">
        <v>5.935288169868554</v>
      </c>
      <c r="I31" s="56">
        <v>777</v>
      </c>
      <c r="J31" s="184">
        <v>4.076600209863589</v>
      </c>
      <c r="K31" s="160">
        <f t="shared" si="0"/>
        <v>-720</v>
      </c>
      <c r="L31" s="20">
        <f t="shared" si="1"/>
        <v>-3.640040444893832</v>
      </c>
      <c r="M31" s="20">
        <f t="shared" si="2"/>
        <v>5.935288169868554</v>
      </c>
      <c r="N31" s="20">
        <f t="shared" si="3"/>
        <v>4.076600209863589</v>
      </c>
    </row>
    <row r="32" spans="2:14" ht="12" customHeight="1">
      <c r="B32" s="187">
        <v>24</v>
      </c>
      <c r="C32" s="295" t="s">
        <v>43</v>
      </c>
      <c r="D32" s="4">
        <v>11068</v>
      </c>
      <c r="E32" s="4">
        <v>10089</v>
      </c>
      <c r="F32" s="184">
        <v>-8.845319840983015</v>
      </c>
      <c r="G32" s="56">
        <v>404</v>
      </c>
      <c r="H32" s="184">
        <v>3.650162631008312</v>
      </c>
      <c r="I32" s="56">
        <v>193</v>
      </c>
      <c r="J32" s="184">
        <v>1.9129745267122609</v>
      </c>
      <c r="K32" s="160">
        <f t="shared" si="0"/>
        <v>-979</v>
      </c>
      <c r="L32" s="20">
        <f t="shared" si="1"/>
        <v>-8.845319840983015</v>
      </c>
      <c r="M32" s="20">
        <f t="shared" si="2"/>
        <v>3.650162631008312</v>
      </c>
      <c r="N32" s="20">
        <f t="shared" si="3"/>
        <v>1.9129745267122609</v>
      </c>
    </row>
    <row r="33" spans="2:14" ht="12" customHeight="1">
      <c r="B33" s="187">
        <v>8</v>
      </c>
      <c r="C33" s="295" t="s">
        <v>42</v>
      </c>
      <c r="D33" s="4">
        <v>18705</v>
      </c>
      <c r="E33" s="4">
        <v>19889</v>
      </c>
      <c r="F33" s="184">
        <v>6.329858326650628</v>
      </c>
      <c r="G33" s="56">
        <v>1021</v>
      </c>
      <c r="H33" s="184">
        <v>5.458433573910719</v>
      </c>
      <c r="I33" s="56">
        <v>464</v>
      </c>
      <c r="J33" s="184">
        <v>2.332947860626477</v>
      </c>
      <c r="K33" s="160">
        <f t="shared" si="0"/>
        <v>1184</v>
      </c>
      <c r="L33" s="20">
        <f t="shared" si="1"/>
        <v>6.329858326650628</v>
      </c>
      <c r="M33" s="20">
        <f t="shared" si="2"/>
        <v>5.458433573910719</v>
      </c>
      <c r="N33" s="20">
        <f t="shared" si="3"/>
        <v>2.332947860626477</v>
      </c>
    </row>
    <row r="34" spans="2:14" ht="12" customHeight="1">
      <c r="B34" s="187">
        <v>26</v>
      </c>
      <c r="C34" s="295" t="s">
        <v>41</v>
      </c>
      <c r="D34" s="4">
        <v>50423</v>
      </c>
      <c r="E34" s="4">
        <v>51751</v>
      </c>
      <c r="F34" s="184">
        <v>2.6337187394641335</v>
      </c>
      <c r="G34" s="56">
        <v>12733</v>
      </c>
      <c r="H34" s="184">
        <v>25.252364992166275</v>
      </c>
      <c r="I34" s="56">
        <v>11238</v>
      </c>
      <c r="J34" s="184">
        <v>21.715522405364148</v>
      </c>
      <c r="K34" s="160">
        <f t="shared" si="0"/>
        <v>1328</v>
      </c>
      <c r="L34" s="20">
        <f t="shared" si="1"/>
        <v>2.6337187394641335</v>
      </c>
      <c r="M34" s="20">
        <f t="shared" si="2"/>
        <v>25.252364992166275</v>
      </c>
      <c r="N34" s="20">
        <f t="shared" si="3"/>
        <v>21.715522405364148</v>
      </c>
    </row>
    <row r="35" spans="2:14" ht="12" customHeight="1">
      <c r="B35" s="187">
        <v>27</v>
      </c>
      <c r="C35" s="295" t="s">
        <v>40</v>
      </c>
      <c r="D35" s="4">
        <v>7764</v>
      </c>
      <c r="E35" s="4">
        <v>12100</v>
      </c>
      <c r="F35" s="184">
        <v>55.847501287995875</v>
      </c>
      <c r="G35" s="56">
        <v>1752</v>
      </c>
      <c r="H35" s="184">
        <v>22.56568778979907</v>
      </c>
      <c r="I35" s="56">
        <v>2532</v>
      </c>
      <c r="J35" s="184">
        <v>20.925619834710744</v>
      </c>
      <c r="K35" s="160">
        <f t="shared" si="0"/>
        <v>4336</v>
      </c>
      <c r="L35" s="20">
        <f t="shared" si="1"/>
        <v>55.847501287995875</v>
      </c>
      <c r="M35" s="20">
        <f t="shared" si="2"/>
        <v>22.56568778979907</v>
      </c>
      <c r="N35" s="20">
        <f t="shared" si="3"/>
        <v>20.925619834710744</v>
      </c>
    </row>
    <row r="36" spans="2:14" ht="12" customHeight="1">
      <c r="B36" s="183"/>
      <c r="C36" s="294" t="s">
        <v>13</v>
      </c>
      <c r="D36" s="293">
        <v>994396</v>
      </c>
      <c r="E36" s="293">
        <v>875060</v>
      </c>
      <c r="F36" s="180">
        <v>-12.000852778973366</v>
      </c>
      <c r="G36" s="293">
        <v>101044</v>
      </c>
      <c r="H36" s="180">
        <v>10.161344172744057</v>
      </c>
      <c r="I36" s="293">
        <v>76748</v>
      </c>
      <c r="J36" s="180">
        <v>8.770598587525427</v>
      </c>
      <c r="K36" s="160">
        <f t="shared" si="0"/>
        <v>-119336</v>
      </c>
      <c r="L36" s="20">
        <f t="shared" si="1"/>
        <v>-12.000852778973366</v>
      </c>
      <c r="M36" s="20">
        <f t="shared" si="2"/>
        <v>10.161344172744057</v>
      </c>
      <c r="N36" s="20">
        <f t="shared" si="3"/>
        <v>8.770598587525427</v>
      </c>
    </row>
    <row r="37" spans="6:14" ht="12.75">
      <c r="F37" s="234"/>
      <c r="H37" s="234"/>
      <c r="J37" s="234"/>
      <c r="K37" s="20"/>
      <c r="L37" s="20"/>
      <c r="M37" s="20"/>
      <c r="N37" s="20"/>
    </row>
    <row r="38" spans="3:14" ht="12.75">
      <c r="C38" s="1" t="s">
        <v>353</v>
      </c>
      <c r="F38" s="234"/>
      <c r="H38" s="234"/>
      <c r="K38" s="20"/>
      <c r="L38" s="20"/>
      <c r="M38" s="20"/>
      <c r="N38" s="20"/>
    </row>
    <row r="39" spans="4:14" ht="12.75">
      <c r="D39" s="45"/>
      <c r="F39" s="234"/>
      <c r="H39" s="234"/>
      <c r="K39" s="20"/>
      <c r="L39" s="20"/>
      <c r="M39" s="20"/>
      <c r="N39" s="20"/>
    </row>
    <row r="40" spans="6:8" ht="12.75">
      <c r="F40" s="234"/>
      <c r="H40" s="234"/>
    </row>
    <row r="41" spans="6:8" ht="12.75">
      <c r="F41" s="234"/>
      <c r="H41" s="234"/>
    </row>
    <row r="42" spans="6:8" ht="12.75">
      <c r="F42" s="234"/>
      <c r="H42" s="234"/>
    </row>
    <row r="43" spans="6:8" ht="12.75">
      <c r="F43" s="234"/>
      <c r="H43" s="234"/>
    </row>
    <row r="44" spans="6:8" ht="12.75">
      <c r="F44" s="234"/>
      <c r="H44" s="234"/>
    </row>
    <row r="45" spans="6:8" ht="12.75">
      <c r="F45" s="234"/>
      <c r="H45" s="234"/>
    </row>
    <row r="46" spans="6:8" ht="12.75">
      <c r="F46" s="234"/>
      <c r="H46" s="234"/>
    </row>
    <row r="47" spans="6:8" ht="12.75">
      <c r="F47" s="234"/>
      <c r="H47" s="234"/>
    </row>
    <row r="48" spans="6:8" ht="12.75">
      <c r="F48" s="234"/>
      <c r="H48" s="234"/>
    </row>
    <row r="49" spans="6:8" ht="12.75">
      <c r="F49" s="234"/>
      <c r="H49" s="234"/>
    </row>
    <row r="50" spans="6:8" ht="12.75">
      <c r="F50" s="234"/>
      <c r="H50" s="234"/>
    </row>
    <row r="51" spans="6:8" ht="12.75">
      <c r="F51" s="234"/>
      <c r="H51" s="234"/>
    </row>
    <row r="52" spans="6:8" ht="12.75">
      <c r="F52" s="234"/>
      <c r="H52" s="234"/>
    </row>
    <row r="53" spans="6:8" ht="12.75">
      <c r="F53" s="234"/>
      <c r="H53" s="234"/>
    </row>
    <row r="54" spans="6:8" ht="12.75">
      <c r="F54" s="234"/>
      <c r="H54" s="234"/>
    </row>
    <row r="55" spans="6:8" ht="12.75">
      <c r="F55" s="234"/>
      <c r="H55" s="234"/>
    </row>
    <row r="56" spans="6:8" ht="12.75">
      <c r="F56" s="234"/>
      <c r="H56" s="234"/>
    </row>
    <row r="57" spans="6:8" ht="12.75">
      <c r="F57" s="234"/>
      <c r="H57" s="234"/>
    </row>
    <row r="58" spans="6:8" ht="12.75">
      <c r="F58" s="234"/>
      <c r="H58" s="234"/>
    </row>
    <row r="59" spans="6:8" ht="12.75">
      <c r="F59" s="234"/>
      <c r="H59" s="234"/>
    </row>
    <row r="60" spans="6:8" ht="12.75">
      <c r="F60" s="234"/>
      <c r="H60" s="234"/>
    </row>
    <row r="61" spans="6:8" ht="12.75">
      <c r="F61" s="234"/>
      <c r="H61" s="234"/>
    </row>
    <row r="62" spans="6:8" ht="12.75">
      <c r="F62" s="234"/>
      <c r="H62" s="234"/>
    </row>
    <row r="63" spans="6:8" ht="12.75">
      <c r="F63" s="234"/>
      <c r="H63" s="234"/>
    </row>
    <row r="64" spans="6:8" ht="12.75">
      <c r="F64" s="234"/>
      <c r="H64" s="234"/>
    </row>
    <row r="65" spans="6:8" ht="12.75">
      <c r="F65" s="234"/>
      <c r="H65" s="234"/>
    </row>
    <row r="66" spans="6:8" ht="12.75">
      <c r="F66" s="234"/>
      <c r="H66" s="234"/>
    </row>
    <row r="67" spans="6:8" ht="12.75">
      <c r="F67" s="234"/>
      <c r="H67" s="234"/>
    </row>
    <row r="68" spans="6:8" ht="12.75">
      <c r="F68" s="234"/>
      <c r="H68" s="234"/>
    </row>
    <row r="69" spans="6:8" ht="12.75">
      <c r="F69" s="234"/>
      <c r="H69" s="234"/>
    </row>
    <row r="70" spans="6:8" ht="12.75">
      <c r="F70" s="234"/>
      <c r="H70" s="234"/>
    </row>
    <row r="71" spans="6:8" ht="12.75">
      <c r="F71" s="234"/>
      <c r="H71" s="234"/>
    </row>
    <row r="72" spans="6:8" ht="12.75">
      <c r="F72" s="234"/>
      <c r="H72" s="234"/>
    </row>
    <row r="73" spans="6:8" ht="12.75">
      <c r="F73" s="234"/>
      <c r="H73" s="234"/>
    </row>
    <row r="74" spans="6:8" ht="12.75">
      <c r="F74" s="234"/>
      <c r="H74" s="234"/>
    </row>
    <row r="75" spans="6:8" ht="12.75">
      <c r="F75" s="234"/>
      <c r="H75" s="234"/>
    </row>
    <row r="76" spans="6:8" ht="12.75">
      <c r="F76" s="234"/>
      <c r="H76" s="234"/>
    </row>
    <row r="77" spans="6:8" ht="12.75">
      <c r="F77" s="234"/>
      <c r="H77" s="234"/>
    </row>
    <row r="78" spans="6:8" ht="12.75">
      <c r="F78" s="234"/>
      <c r="H78" s="234"/>
    </row>
    <row r="79" spans="6:8" ht="12.75">
      <c r="F79" s="234"/>
      <c r="H79" s="234"/>
    </row>
    <row r="80" spans="6:8" ht="12.75">
      <c r="F80" s="234"/>
      <c r="H80" s="234"/>
    </row>
    <row r="81" ht="12.75">
      <c r="H81" s="234"/>
    </row>
    <row r="82" ht="12.75">
      <c r="H82" s="234"/>
    </row>
    <row r="83" ht="12.75">
      <c r="H83" s="234"/>
    </row>
    <row r="84" ht="12.75">
      <c r="H84" s="234"/>
    </row>
    <row r="85" ht="12.75">
      <c r="H85" s="234"/>
    </row>
    <row r="86" ht="12.75">
      <c r="H86" s="234"/>
    </row>
    <row r="87" ht="12.75">
      <c r="H87" s="234"/>
    </row>
    <row r="88" ht="12.75">
      <c r="H88" s="234"/>
    </row>
    <row r="89" ht="12.75">
      <c r="H89" s="234"/>
    </row>
    <row r="90" ht="12.75">
      <c r="H90" s="234"/>
    </row>
    <row r="91" ht="12.75">
      <c r="H91" s="234"/>
    </row>
    <row r="92" ht="12.75">
      <c r="H92" s="234"/>
    </row>
    <row r="93" ht="12.75">
      <c r="H93" s="234"/>
    </row>
    <row r="94" ht="12.75">
      <c r="H94" s="234"/>
    </row>
    <row r="95" ht="12.75">
      <c r="H95" s="234"/>
    </row>
    <row r="96" ht="12.75">
      <c r="H96" s="234"/>
    </row>
    <row r="97" ht="12.75">
      <c r="H97" s="234"/>
    </row>
    <row r="98" ht="12.75">
      <c r="H98" s="234"/>
    </row>
    <row r="99" ht="12.75">
      <c r="H99" s="234"/>
    </row>
    <row r="100" ht="12.75">
      <c r="H100" s="234"/>
    </row>
    <row r="101" ht="12.75">
      <c r="H101" s="234"/>
    </row>
    <row r="102" ht="12.75">
      <c r="H102" s="234"/>
    </row>
    <row r="103" ht="12.75">
      <c r="H103" s="234"/>
    </row>
    <row r="104" ht="12.75">
      <c r="H104" s="234"/>
    </row>
    <row r="105" ht="12.75">
      <c r="H105" s="234"/>
    </row>
    <row r="106" ht="12.75">
      <c r="H106" s="234"/>
    </row>
    <row r="107" ht="12.75">
      <c r="H107" s="234"/>
    </row>
    <row r="108" ht="12.75">
      <c r="H108" s="234"/>
    </row>
    <row r="109" ht="12.75">
      <c r="H109" s="234"/>
    </row>
    <row r="110" ht="12.75">
      <c r="H110" s="234"/>
    </row>
    <row r="111" ht="12.75">
      <c r="H111" s="234"/>
    </row>
    <row r="112" ht="12.75">
      <c r="H112" s="234"/>
    </row>
    <row r="113" ht="12.75">
      <c r="H113" s="234"/>
    </row>
    <row r="114" ht="12.75">
      <c r="H114" s="234"/>
    </row>
    <row r="115" ht="12.75">
      <c r="H115" s="234"/>
    </row>
    <row r="116" ht="12.75">
      <c r="H116" s="234"/>
    </row>
    <row r="117" ht="12.75">
      <c r="H117" s="234"/>
    </row>
    <row r="118" ht="12.75">
      <c r="H118" s="234"/>
    </row>
    <row r="119" ht="12.75">
      <c r="H119" s="234"/>
    </row>
    <row r="120" ht="12.75">
      <c r="H120" s="234"/>
    </row>
    <row r="121" ht="12.75">
      <c r="H121" s="234"/>
    </row>
    <row r="122" ht="12.75">
      <c r="H122" s="234"/>
    </row>
    <row r="123" ht="12.75">
      <c r="H123" s="234"/>
    </row>
    <row r="124" ht="12.75">
      <c r="H124" s="234"/>
    </row>
    <row r="125" ht="12.75">
      <c r="H125" s="234"/>
    </row>
    <row r="126" ht="12.75">
      <c r="H126" s="234"/>
    </row>
    <row r="127" ht="12.75">
      <c r="H127" s="234"/>
    </row>
    <row r="128" ht="12.75">
      <c r="H128" s="234"/>
    </row>
    <row r="129" ht="12.75">
      <c r="H129" s="234"/>
    </row>
    <row r="130" ht="12.75">
      <c r="H130" s="234"/>
    </row>
    <row r="131" ht="12.75">
      <c r="H131" s="234"/>
    </row>
    <row r="132" ht="12.75">
      <c r="H132" s="234"/>
    </row>
    <row r="133" ht="12.75">
      <c r="H133" s="234"/>
    </row>
    <row r="134" ht="12.75">
      <c r="H134" s="234"/>
    </row>
    <row r="135" ht="12.75">
      <c r="H135" s="234"/>
    </row>
    <row r="136" ht="12.75">
      <c r="H136" s="234"/>
    </row>
    <row r="137" ht="12.75">
      <c r="H137" s="234"/>
    </row>
    <row r="138" ht="12.75">
      <c r="H138" s="234"/>
    </row>
    <row r="139" ht="12.75">
      <c r="H139" s="234"/>
    </row>
    <row r="140" ht="12.75">
      <c r="H140" s="234"/>
    </row>
    <row r="141" ht="12.75">
      <c r="H141" s="234"/>
    </row>
    <row r="142" ht="12.75">
      <c r="H142" s="234"/>
    </row>
    <row r="143" ht="12.75">
      <c r="H143" s="234"/>
    </row>
    <row r="144" ht="12.75">
      <c r="H144" s="234"/>
    </row>
    <row r="145" ht="12.75">
      <c r="H145" s="234"/>
    </row>
    <row r="146" ht="12.75">
      <c r="H146" s="234"/>
    </row>
    <row r="147" ht="12.75">
      <c r="H147" s="234"/>
    </row>
    <row r="148" ht="12.75">
      <c r="H148" s="234"/>
    </row>
    <row r="149" ht="12.75">
      <c r="H149" s="234"/>
    </row>
    <row r="150" ht="12.75">
      <c r="H150" s="234"/>
    </row>
    <row r="151" ht="12.75">
      <c r="H151" s="234"/>
    </row>
    <row r="152" ht="12.75">
      <c r="H152" s="234"/>
    </row>
    <row r="153" ht="12.75">
      <c r="H153" s="234"/>
    </row>
    <row r="154" ht="12.75">
      <c r="H154" s="234"/>
    </row>
    <row r="155" ht="12.75">
      <c r="H155" s="234"/>
    </row>
    <row r="156" ht="12.75">
      <c r="H156" s="234"/>
    </row>
    <row r="157" ht="12.75">
      <c r="H157" s="234"/>
    </row>
    <row r="158" ht="12.75">
      <c r="H158" s="234"/>
    </row>
    <row r="159" ht="12.75">
      <c r="H159" s="234"/>
    </row>
    <row r="160" ht="12.75">
      <c r="H160" s="234"/>
    </row>
    <row r="161" ht="12.75">
      <c r="H161" s="234"/>
    </row>
    <row r="162" ht="12.75">
      <c r="H162" s="234"/>
    </row>
    <row r="163" ht="12.75">
      <c r="H163" s="234"/>
    </row>
    <row r="164" ht="12.75">
      <c r="H164" s="234"/>
    </row>
    <row r="165" ht="12.75">
      <c r="H165" s="234"/>
    </row>
    <row r="166" ht="12.75">
      <c r="H166" s="234"/>
    </row>
    <row r="167" ht="12.75">
      <c r="H167" s="234"/>
    </row>
    <row r="168" ht="12.75">
      <c r="H168" s="234"/>
    </row>
    <row r="169" ht="12.75">
      <c r="H169" s="234"/>
    </row>
    <row r="170" ht="12.75">
      <c r="H170" s="234"/>
    </row>
    <row r="171" ht="12.75">
      <c r="H171" s="234"/>
    </row>
    <row r="172" ht="12.75">
      <c r="H172" s="234"/>
    </row>
    <row r="173" ht="12.75">
      <c r="H173" s="234"/>
    </row>
    <row r="174" ht="12.75">
      <c r="H174" s="234"/>
    </row>
    <row r="175" ht="12.75">
      <c r="H175" s="234"/>
    </row>
    <row r="176" ht="12.75">
      <c r="H176" s="234"/>
    </row>
    <row r="177" ht="12.75">
      <c r="H177" s="234"/>
    </row>
    <row r="178" ht="12.75">
      <c r="H178" s="234"/>
    </row>
    <row r="179" ht="12.75">
      <c r="H179" s="234"/>
    </row>
    <row r="180" ht="12.75">
      <c r="H180" s="234"/>
    </row>
    <row r="181" ht="12.75">
      <c r="H181" s="234"/>
    </row>
    <row r="182" ht="12.75">
      <c r="H182" s="234"/>
    </row>
    <row r="183" ht="12.75">
      <c r="H183" s="234"/>
    </row>
    <row r="184" ht="12.75">
      <c r="H184" s="234"/>
    </row>
    <row r="185" ht="12.75">
      <c r="H185" s="234"/>
    </row>
    <row r="186" ht="12.75">
      <c r="H186" s="234"/>
    </row>
    <row r="187" ht="12.75">
      <c r="H187" s="234"/>
    </row>
    <row r="188" ht="12.75">
      <c r="H188" s="234"/>
    </row>
    <row r="189" ht="12.75">
      <c r="H189" s="234"/>
    </row>
    <row r="190" ht="12.75">
      <c r="H190" s="234"/>
    </row>
    <row r="191" ht="12.75">
      <c r="H191" s="234"/>
    </row>
    <row r="192" ht="12.75">
      <c r="H192" s="234"/>
    </row>
    <row r="193" ht="12.75">
      <c r="H193" s="234"/>
    </row>
    <row r="194" ht="12.75">
      <c r="H194" s="234"/>
    </row>
    <row r="195" ht="12.75">
      <c r="H195" s="234"/>
    </row>
    <row r="196" ht="12.75">
      <c r="H196" s="234"/>
    </row>
    <row r="197" ht="12.75">
      <c r="H197" s="234"/>
    </row>
    <row r="198" ht="12.75">
      <c r="H198" s="234"/>
    </row>
    <row r="199" ht="12.75">
      <c r="H199" s="234"/>
    </row>
    <row r="200" ht="12.75">
      <c r="H200" s="234"/>
    </row>
    <row r="201" ht="12.75">
      <c r="H201" s="234"/>
    </row>
    <row r="202" ht="12.75">
      <c r="H202" s="234"/>
    </row>
    <row r="203" ht="12.75">
      <c r="H203" s="234"/>
    </row>
    <row r="204" ht="12.75">
      <c r="H204" s="234"/>
    </row>
    <row r="205" ht="12.75">
      <c r="H205" s="234"/>
    </row>
    <row r="206" ht="12.75">
      <c r="H206" s="234"/>
    </row>
    <row r="207" ht="12.75">
      <c r="H207" s="234"/>
    </row>
    <row r="208" ht="12.75">
      <c r="H208" s="234"/>
    </row>
    <row r="209" ht="12.75">
      <c r="H209" s="234"/>
    </row>
    <row r="210" ht="12.75">
      <c r="H210" s="234"/>
    </row>
    <row r="211" ht="12.75">
      <c r="H211" s="234"/>
    </row>
    <row r="212" ht="12.75">
      <c r="H212" s="234"/>
    </row>
    <row r="213" ht="12.75">
      <c r="H213" s="234"/>
    </row>
    <row r="214" ht="12.75">
      <c r="H214" s="234"/>
    </row>
    <row r="215" ht="12.75">
      <c r="H215" s="234"/>
    </row>
    <row r="216" ht="12.75">
      <c r="H216" s="234"/>
    </row>
    <row r="217" ht="12.75">
      <c r="H217" s="234"/>
    </row>
    <row r="218" ht="12.75">
      <c r="H218" s="234"/>
    </row>
    <row r="219" ht="12.75">
      <c r="H219" s="234"/>
    </row>
    <row r="220" ht="12.75">
      <c r="H220" s="234"/>
    </row>
    <row r="221" ht="12.75">
      <c r="H221" s="234"/>
    </row>
    <row r="222" ht="12.75">
      <c r="H222" s="234"/>
    </row>
    <row r="223" ht="12.75">
      <c r="H223" s="234"/>
    </row>
    <row r="224" ht="12.75">
      <c r="H224" s="234"/>
    </row>
    <row r="225" ht="12.75">
      <c r="H225" s="234"/>
    </row>
    <row r="226" ht="12.75">
      <c r="H226" s="234"/>
    </row>
    <row r="227" ht="12.75">
      <c r="H227" s="234"/>
    </row>
    <row r="228" ht="12.75">
      <c r="H228" s="234"/>
    </row>
    <row r="229" ht="12.75">
      <c r="H229" s="234"/>
    </row>
    <row r="230" ht="12.75">
      <c r="H230" s="234"/>
    </row>
    <row r="231" ht="12.75">
      <c r="H231" s="234"/>
    </row>
    <row r="232" ht="12.75">
      <c r="H232" s="234"/>
    </row>
    <row r="233" ht="12.75">
      <c r="H233" s="234"/>
    </row>
    <row r="234" ht="12.75">
      <c r="H234" s="234"/>
    </row>
    <row r="235" ht="12.75">
      <c r="H235" s="234"/>
    </row>
    <row r="236" ht="12.75">
      <c r="H236" s="234"/>
    </row>
    <row r="237" ht="12.75">
      <c r="H237" s="234"/>
    </row>
    <row r="238" ht="12.75">
      <c r="H238" s="234"/>
    </row>
    <row r="239" ht="12.75">
      <c r="H239" s="234"/>
    </row>
    <row r="240" ht="12.75">
      <c r="H240" s="234"/>
    </row>
    <row r="241" ht="12.75">
      <c r="H241" s="234"/>
    </row>
    <row r="242" ht="12.75">
      <c r="H242" s="234"/>
    </row>
    <row r="243" ht="12.75">
      <c r="H243" s="234"/>
    </row>
    <row r="244" ht="12.75">
      <c r="H244" s="234"/>
    </row>
    <row r="245" ht="12.75">
      <c r="H245" s="234"/>
    </row>
    <row r="246" ht="12.75">
      <c r="H246" s="234"/>
    </row>
    <row r="247" ht="12.75">
      <c r="H247" s="234"/>
    </row>
    <row r="248" ht="12.75">
      <c r="H248" s="234"/>
    </row>
    <row r="249" ht="12.75">
      <c r="H249" s="234"/>
    </row>
    <row r="250" ht="12.75">
      <c r="H250" s="234"/>
    </row>
    <row r="251" ht="12.75">
      <c r="H251" s="234"/>
    </row>
    <row r="252" ht="12.75">
      <c r="H252" s="234"/>
    </row>
    <row r="253" ht="12.75">
      <c r="H253" s="234"/>
    </row>
    <row r="254" ht="12.75">
      <c r="H254" s="234"/>
    </row>
    <row r="255" ht="12.75">
      <c r="H255" s="234"/>
    </row>
    <row r="256" ht="12.75">
      <c r="H256" s="234"/>
    </row>
    <row r="257" ht="12.75">
      <c r="H257" s="234"/>
    </row>
    <row r="258" ht="12.75">
      <c r="H258" s="234"/>
    </row>
    <row r="259" ht="12.75">
      <c r="H259" s="234"/>
    </row>
    <row r="260" ht="12.75">
      <c r="H260" s="234"/>
    </row>
    <row r="261" ht="12.75">
      <c r="H261" s="234"/>
    </row>
    <row r="262" ht="12.75">
      <c r="H262" s="234"/>
    </row>
    <row r="263" ht="12.75">
      <c r="H263" s="234"/>
    </row>
    <row r="264" ht="12.75">
      <c r="H264" s="234"/>
    </row>
    <row r="265" ht="12.75">
      <c r="H265" s="234"/>
    </row>
    <row r="266" ht="12.75">
      <c r="H266" s="234"/>
    </row>
    <row r="267" ht="12.75">
      <c r="H267" s="234"/>
    </row>
    <row r="268" ht="12.75">
      <c r="H268" s="234"/>
    </row>
    <row r="269" ht="12.75">
      <c r="H269" s="234"/>
    </row>
    <row r="270" ht="12.75">
      <c r="H270" s="234"/>
    </row>
    <row r="271" ht="12.75">
      <c r="H271" s="234"/>
    </row>
    <row r="272" ht="12.75">
      <c r="H272" s="234"/>
    </row>
    <row r="273" ht="12.75">
      <c r="H273" s="234"/>
    </row>
    <row r="274" ht="12.75">
      <c r="H274" s="234"/>
    </row>
    <row r="275" ht="12.75">
      <c r="H275" s="234"/>
    </row>
    <row r="276" ht="12.75">
      <c r="H276" s="234"/>
    </row>
    <row r="277" ht="12.75">
      <c r="H277" s="234"/>
    </row>
    <row r="278" ht="12.75">
      <c r="H278" s="234"/>
    </row>
    <row r="279" ht="12.75">
      <c r="H279" s="234"/>
    </row>
    <row r="280" ht="12.75">
      <c r="H280" s="234"/>
    </row>
    <row r="281" ht="12.75">
      <c r="H281" s="234"/>
    </row>
    <row r="282" ht="12.75">
      <c r="H282" s="234"/>
    </row>
    <row r="283" ht="12.75">
      <c r="H283" s="234"/>
    </row>
    <row r="284" ht="12.75">
      <c r="H284" s="234"/>
    </row>
    <row r="285" ht="12.75">
      <c r="H285" s="234"/>
    </row>
    <row r="286" ht="12.75">
      <c r="H286" s="234"/>
    </row>
    <row r="287" ht="12.75">
      <c r="H287" s="234"/>
    </row>
    <row r="288" ht="12.75">
      <c r="H288" s="234"/>
    </row>
    <row r="289" ht="12.75">
      <c r="H289" s="234"/>
    </row>
    <row r="290" ht="12.75">
      <c r="H290" s="234"/>
    </row>
    <row r="291" ht="12.75">
      <c r="H291" s="234"/>
    </row>
    <row r="292" ht="12.75">
      <c r="H292" s="234"/>
    </row>
    <row r="293" ht="12.75">
      <c r="H293" s="234"/>
    </row>
    <row r="294" ht="12.75">
      <c r="H294" s="234"/>
    </row>
    <row r="295" ht="12.75">
      <c r="H295" s="234"/>
    </row>
    <row r="296" ht="12.75">
      <c r="H296" s="234"/>
    </row>
    <row r="297" ht="12.75">
      <c r="H297" s="234"/>
    </row>
    <row r="298" ht="12.75">
      <c r="H298" s="234"/>
    </row>
    <row r="299" ht="12.75">
      <c r="H299" s="234"/>
    </row>
    <row r="300" ht="12.75">
      <c r="H300" s="234"/>
    </row>
    <row r="301" ht="12.75">
      <c r="H301" s="234"/>
    </row>
    <row r="302" ht="12.75">
      <c r="H302" s="234"/>
    </row>
    <row r="303" ht="12.75">
      <c r="H303" s="234"/>
    </row>
    <row r="304" ht="12.75">
      <c r="H304" s="234"/>
    </row>
    <row r="305" ht="12.75">
      <c r="H305" s="234"/>
    </row>
    <row r="306" ht="12.75">
      <c r="H306" s="234"/>
    </row>
    <row r="307" ht="12.75">
      <c r="H307" s="234"/>
    </row>
    <row r="308" ht="12.75">
      <c r="H308" s="234"/>
    </row>
    <row r="309" ht="12.75">
      <c r="H309" s="234"/>
    </row>
    <row r="310" ht="12.75">
      <c r="H310" s="234"/>
    </row>
    <row r="311" ht="12.75">
      <c r="H311" s="234"/>
    </row>
    <row r="312" ht="12.75">
      <c r="H312" s="234"/>
    </row>
    <row r="313" ht="12.75">
      <c r="H313" s="234"/>
    </row>
    <row r="314" ht="12.75">
      <c r="H314" s="234"/>
    </row>
    <row r="315" ht="12.75">
      <c r="H315" s="234"/>
    </row>
    <row r="316" ht="12.75">
      <c r="H316" s="234"/>
    </row>
    <row r="317" ht="12.75">
      <c r="H317" s="234"/>
    </row>
    <row r="318" ht="12.75">
      <c r="H318" s="234"/>
    </row>
    <row r="319" ht="12.75">
      <c r="H319" s="234"/>
    </row>
    <row r="320" ht="12.75">
      <c r="H320" s="234"/>
    </row>
    <row r="321" ht="12.75">
      <c r="H321" s="234"/>
    </row>
    <row r="322" ht="12.75">
      <c r="H322" s="234"/>
    </row>
    <row r="323" ht="12.75">
      <c r="H323" s="234"/>
    </row>
    <row r="324" ht="12.75">
      <c r="H324" s="234"/>
    </row>
    <row r="325" ht="12.75">
      <c r="H325" s="234"/>
    </row>
    <row r="326" ht="12.75">
      <c r="H326" s="234"/>
    </row>
    <row r="327" ht="12.75">
      <c r="H327" s="234"/>
    </row>
    <row r="328" ht="12.75">
      <c r="H328" s="234"/>
    </row>
    <row r="329" ht="12.75">
      <c r="H329" s="234"/>
    </row>
    <row r="330" ht="12.75">
      <c r="H330" s="234"/>
    </row>
    <row r="331" ht="12.75">
      <c r="H331" s="234"/>
    </row>
    <row r="332" ht="12.75">
      <c r="H332" s="234"/>
    </row>
    <row r="333" ht="12.75">
      <c r="H333" s="234"/>
    </row>
    <row r="334" ht="12.75">
      <c r="H334" s="234"/>
    </row>
    <row r="335" ht="12.75">
      <c r="H335" s="234"/>
    </row>
    <row r="336" ht="12.75">
      <c r="H336" s="234"/>
    </row>
    <row r="337" ht="12.75">
      <c r="H337" s="234"/>
    </row>
    <row r="338" ht="12.75">
      <c r="H338" s="234"/>
    </row>
    <row r="339" ht="12.75">
      <c r="H339" s="234"/>
    </row>
    <row r="340" ht="12.75">
      <c r="H340" s="234"/>
    </row>
    <row r="341" ht="12.75">
      <c r="H341" s="234"/>
    </row>
    <row r="342" ht="12.75">
      <c r="H342" s="234"/>
    </row>
    <row r="343" ht="12.75">
      <c r="H343" s="234"/>
    </row>
    <row r="344" ht="12.75">
      <c r="H344" s="234"/>
    </row>
    <row r="345" ht="12.75">
      <c r="H345" s="234"/>
    </row>
    <row r="346" ht="12.75">
      <c r="H346" s="234"/>
    </row>
    <row r="347" ht="12.75">
      <c r="H347" s="234"/>
    </row>
    <row r="348" ht="12.75">
      <c r="H348" s="234"/>
    </row>
    <row r="349" ht="12.75">
      <c r="H349" s="234"/>
    </row>
    <row r="350" ht="12.75">
      <c r="H350" s="234"/>
    </row>
    <row r="351" ht="12.75">
      <c r="H351" s="234"/>
    </row>
    <row r="352" ht="12.75">
      <c r="H352" s="234"/>
    </row>
    <row r="353" ht="12.75">
      <c r="H353" s="234"/>
    </row>
    <row r="354" ht="12.75">
      <c r="H354" s="234"/>
    </row>
    <row r="355" ht="12.75">
      <c r="H355" s="234"/>
    </row>
    <row r="356" ht="12.75">
      <c r="H356" s="234"/>
    </row>
    <row r="357" ht="12.75">
      <c r="H357" s="234"/>
    </row>
    <row r="358" ht="12.75">
      <c r="H358" s="234"/>
    </row>
    <row r="359" ht="12.75">
      <c r="H359" s="234"/>
    </row>
    <row r="360" ht="12.75">
      <c r="H360" s="234"/>
    </row>
    <row r="361" ht="12.75">
      <c r="H361" s="234"/>
    </row>
    <row r="362" ht="12.75">
      <c r="H362" s="234"/>
    </row>
    <row r="363" ht="12.75">
      <c r="H363" s="234"/>
    </row>
    <row r="364" ht="12.75">
      <c r="H364" s="234"/>
    </row>
    <row r="365" ht="12.75">
      <c r="H365" s="234"/>
    </row>
    <row r="366" ht="12.75">
      <c r="H366" s="234"/>
    </row>
    <row r="367" ht="12.75">
      <c r="H367" s="234"/>
    </row>
    <row r="368" ht="12.75">
      <c r="H368" s="234"/>
    </row>
    <row r="369" ht="12.75">
      <c r="H369" s="234"/>
    </row>
    <row r="370" ht="12.75">
      <c r="H370" s="234"/>
    </row>
    <row r="371" ht="12.75">
      <c r="H371" s="234"/>
    </row>
    <row r="372" ht="12.75">
      <c r="H372" s="234"/>
    </row>
    <row r="373" ht="12.75">
      <c r="H373" s="234"/>
    </row>
    <row r="374" ht="12.75">
      <c r="H374" s="234"/>
    </row>
    <row r="375" ht="12.75">
      <c r="H375" s="234"/>
    </row>
    <row r="376" ht="12.75">
      <c r="H376" s="234"/>
    </row>
    <row r="377" ht="12.75">
      <c r="H377" s="234"/>
    </row>
    <row r="378" ht="12.75">
      <c r="H378" s="234"/>
    </row>
    <row r="379" ht="12.75">
      <c r="H379" s="234"/>
    </row>
    <row r="380" ht="12.75">
      <c r="H380" s="234"/>
    </row>
    <row r="381" ht="12.75">
      <c r="H381" s="234"/>
    </row>
    <row r="382" ht="12.75">
      <c r="H382" s="234"/>
    </row>
    <row r="383" ht="12.75">
      <c r="H383" s="234"/>
    </row>
    <row r="384" ht="12.75">
      <c r="H384" s="234"/>
    </row>
    <row r="385" ht="12.75">
      <c r="H385" s="234"/>
    </row>
    <row r="386" ht="12.75">
      <c r="H386" s="234"/>
    </row>
    <row r="387" ht="12.75">
      <c r="H387" s="234"/>
    </row>
    <row r="388" ht="12.75">
      <c r="H388" s="234"/>
    </row>
    <row r="389" ht="12.75">
      <c r="H389" s="234"/>
    </row>
    <row r="390" ht="12.75">
      <c r="H390" s="234"/>
    </row>
    <row r="391" ht="12.75">
      <c r="H391" s="234"/>
    </row>
    <row r="392" ht="12.75">
      <c r="H392" s="234"/>
    </row>
    <row r="393" ht="12.75">
      <c r="H393" s="234"/>
    </row>
    <row r="394" ht="12.75">
      <c r="H394" s="234"/>
    </row>
    <row r="395" ht="12.75">
      <c r="H395" s="234"/>
    </row>
    <row r="396" ht="12.75">
      <c r="H396" s="234"/>
    </row>
    <row r="397" ht="12.75">
      <c r="H397" s="234"/>
    </row>
    <row r="398" ht="12.75">
      <c r="H398" s="234"/>
    </row>
    <row r="399" ht="12.75">
      <c r="H399" s="234"/>
    </row>
    <row r="400" ht="12.75">
      <c r="H400" s="234"/>
    </row>
    <row r="401" ht="12.75">
      <c r="H401" s="234"/>
    </row>
    <row r="402" ht="12.75">
      <c r="H402" s="234"/>
    </row>
    <row r="403" ht="12.75">
      <c r="H403" s="234"/>
    </row>
    <row r="404" ht="12.75">
      <c r="H404" s="234"/>
    </row>
    <row r="405" ht="12.75">
      <c r="H405" s="234"/>
    </row>
    <row r="406" ht="12.75">
      <c r="H406" s="234"/>
    </row>
    <row r="407" ht="12.75">
      <c r="H407" s="234"/>
    </row>
    <row r="408" ht="12.75">
      <c r="H408" s="234"/>
    </row>
    <row r="409" ht="12.75">
      <c r="H409" s="234"/>
    </row>
    <row r="410" ht="12.75">
      <c r="H410" s="234"/>
    </row>
    <row r="411" ht="12.75">
      <c r="H411" s="234"/>
    </row>
    <row r="412" ht="12.75">
      <c r="H412" s="234"/>
    </row>
    <row r="413" ht="12.75">
      <c r="H413" s="234"/>
    </row>
    <row r="414" ht="12.75">
      <c r="H414" s="234"/>
    </row>
    <row r="415" ht="12.75">
      <c r="H415" s="234"/>
    </row>
    <row r="416" ht="12.75">
      <c r="H416" s="234"/>
    </row>
    <row r="417" ht="12.75">
      <c r="H417" s="234"/>
    </row>
    <row r="418" ht="12.75">
      <c r="H418" s="234"/>
    </row>
    <row r="419" ht="12.75">
      <c r="H419" s="234"/>
    </row>
    <row r="420" ht="12.75">
      <c r="H420" s="234"/>
    </row>
    <row r="421" ht="12.75">
      <c r="H421" s="234"/>
    </row>
    <row r="422" ht="12.75">
      <c r="H422" s="234"/>
    </row>
    <row r="423" ht="12.75">
      <c r="H423" s="234"/>
    </row>
    <row r="424" ht="12.75">
      <c r="H424" s="234"/>
    </row>
    <row r="425" ht="12.75">
      <c r="H425" s="234"/>
    </row>
    <row r="426" ht="12.75">
      <c r="H426" s="234"/>
    </row>
    <row r="427" ht="12.75">
      <c r="H427" s="234"/>
    </row>
    <row r="428" ht="12.75">
      <c r="H428" s="234"/>
    </row>
    <row r="429" ht="12.75">
      <c r="H429" s="234"/>
    </row>
    <row r="430" ht="12.75">
      <c r="H430" s="234"/>
    </row>
    <row r="431" ht="12.75">
      <c r="H431" s="234"/>
    </row>
    <row r="432" ht="12.75">
      <c r="H432" s="234"/>
    </row>
    <row r="433" ht="12.75">
      <c r="H433" s="234"/>
    </row>
    <row r="434" ht="12.75">
      <c r="H434" s="234"/>
    </row>
    <row r="435" ht="12.75">
      <c r="H435" s="234"/>
    </row>
    <row r="436" ht="12.75">
      <c r="H436" s="234"/>
    </row>
    <row r="437" ht="12.75">
      <c r="H437" s="234"/>
    </row>
    <row r="438" ht="12.75">
      <c r="H438" s="234"/>
    </row>
    <row r="439" ht="12.75">
      <c r="H439" s="234"/>
    </row>
    <row r="440" ht="12.75">
      <c r="H440" s="234"/>
    </row>
    <row r="441" ht="12.75">
      <c r="H441" s="234"/>
    </row>
    <row r="442" ht="12.75">
      <c r="H442" s="234"/>
    </row>
    <row r="443" ht="12.75">
      <c r="H443" s="234"/>
    </row>
    <row r="444" ht="12.75">
      <c r="H444" s="234"/>
    </row>
    <row r="445" ht="12.75">
      <c r="H445" s="234"/>
    </row>
    <row r="446" ht="12.75">
      <c r="H446" s="234"/>
    </row>
    <row r="447" ht="12.75">
      <c r="H447" s="234"/>
    </row>
    <row r="448" ht="12.75">
      <c r="H448" s="234"/>
    </row>
    <row r="449" ht="12.75">
      <c r="H449" s="234"/>
    </row>
    <row r="450" ht="12.75">
      <c r="H450" s="234"/>
    </row>
    <row r="451" ht="12.75">
      <c r="H451" s="234"/>
    </row>
    <row r="452" ht="12.75">
      <c r="H452" s="234"/>
    </row>
    <row r="453" ht="12.75">
      <c r="H453" s="234"/>
    </row>
    <row r="454" ht="12.75">
      <c r="H454" s="234"/>
    </row>
    <row r="455" ht="12.75">
      <c r="H455" s="234"/>
    </row>
    <row r="456" ht="12.75">
      <c r="H456" s="234"/>
    </row>
    <row r="457" ht="12.75">
      <c r="H457" s="234"/>
    </row>
    <row r="458" ht="12.75">
      <c r="H458" s="234"/>
    </row>
    <row r="459" ht="12.75">
      <c r="H459" s="234"/>
    </row>
    <row r="460" ht="12.75">
      <c r="H460" s="234"/>
    </row>
    <row r="461" ht="12.75">
      <c r="H461" s="234"/>
    </row>
    <row r="462" ht="12.75">
      <c r="H462" s="234"/>
    </row>
    <row r="463" ht="12.75">
      <c r="H463" s="234"/>
    </row>
    <row r="464" ht="12.75">
      <c r="H464" s="234"/>
    </row>
    <row r="465" ht="12.75">
      <c r="H465" s="234"/>
    </row>
    <row r="466" ht="12.75">
      <c r="H466" s="234"/>
    </row>
    <row r="467" ht="12.75">
      <c r="H467" s="234"/>
    </row>
    <row r="468" ht="12.75">
      <c r="H468" s="234"/>
    </row>
    <row r="469" ht="12.75">
      <c r="H469" s="234"/>
    </row>
    <row r="470" ht="12.75">
      <c r="H470" s="234"/>
    </row>
    <row r="471" ht="12.75">
      <c r="H471" s="234"/>
    </row>
    <row r="472" ht="12.75">
      <c r="H472" s="234"/>
    </row>
    <row r="473" ht="12.75">
      <c r="H473" s="234"/>
    </row>
    <row r="474" ht="12.75">
      <c r="H474" s="234"/>
    </row>
    <row r="475" ht="12.75">
      <c r="H475" s="234"/>
    </row>
  </sheetData>
  <sheetProtection/>
  <mergeCells count="15">
    <mergeCell ref="A1:I1"/>
    <mergeCell ref="A2:J2"/>
    <mergeCell ref="A3:J3"/>
    <mergeCell ref="D4:F4"/>
    <mergeCell ref="J6:J7"/>
    <mergeCell ref="B5:B7"/>
    <mergeCell ref="C5:C7"/>
    <mergeCell ref="D5:F5"/>
    <mergeCell ref="G5:J5"/>
    <mergeCell ref="H6:H7"/>
    <mergeCell ref="D6:D7"/>
    <mergeCell ref="E6:E7"/>
    <mergeCell ref="F6:F7"/>
    <mergeCell ref="G6:G7"/>
    <mergeCell ref="I6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572"/>
  <sheetViews>
    <sheetView zoomScalePageLayoutView="0" workbookViewId="0" topLeftCell="A16">
      <selection activeCell="G44" sqref="G44"/>
    </sheetView>
  </sheetViews>
  <sheetFormatPr defaultColWidth="9.00390625" defaultRowHeight="12.75"/>
  <cols>
    <col min="1" max="1" width="4.375" style="1" customWidth="1"/>
    <col min="2" max="2" width="15.625" style="1" customWidth="1"/>
    <col min="3" max="16" width="8.375" style="1" customWidth="1"/>
    <col min="17" max="16384" width="9.125" style="1" customWidth="1"/>
  </cols>
  <sheetData>
    <row r="1" ht="12.75">
      <c r="P1" s="44" t="s">
        <v>370</v>
      </c>
    </row>
    <row r="2" spans="1:15" ht="15.75">
      <c r="A2" s="528" t="s">
        <v>369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</row>
    <row r="4" spans="1:16" ht="19.5" customHeight="1">
      <c r="A4" s="476" t="s">
        <v>2</v>
      </c>
      <c r="B4" s="474" t="s">
        <v>78</v>
      </c>
      <c r="C4" s="580" t="s">
        <v>368</v>
      </c>
      <c r="D4" s="580"/>
      <c r="E4" s="573" t="s">
        <v>367</v>
      </c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</row>
    <row r="5" spans="1:16" ht="14.25" customHeight="1">
      <c r="A5" s="476"/>
      <c r="B5" s="474"/>
      <c r="C5" s="580"/>
      <c r="D5" s="580"/>
      <c r="E5" s="580" t="s">
        <v>13</v>
      </c>
      <c r="F5" s="580"/>
      <c r="G5" s="581" t="s">
        <v>354</v>
      </c>
      <c r="H5" s="581"/>
      <c r="I5" s="509" t="s">
        <v>11</v>
      </c>
      <c r="J5" s="509"/>
      <c r="K5" s="509"/>
      <c r="L5" s="509"/>
      <c r="M5" s="509"/>
      <c r="N5" s="509"/>
      <c r="O5" s="509"/>
      <c r="P5" s="509"/>
    </row>
    <row r="6" spans="1:16" ht="12.75">
      <c r="A6" s="476"/>
      <c r="B6" s="474"/>
      <c r="C6" s="580"/>
      <c r="D6" s="580"/>
      <c r="E6" s="580"/>
      <c r="F6" s="580"/>
      <c r="G6" s="581"/>
      <c r="H6" s="581"/>
      <c r="I6" s="580" t="s">
        <v>366</v>
      </c>
      <c r="J6" s="580"/>
      <c r="K6" s="579" t="s">
        <v>365</v>
      </c>
      <c r="L6" s="579"/>
      <c r="M6" s="591" t="s">
        <v>364</v>
      </c>
      <c r="N6" s="591"/>
      <c r="O6" s="579" t="s">
        <v>363</v>
      </c>
      <c r="P6" s="579"/>
    </row>
    <row r="7" spans="1:16" ht="45.75" customHeight="1">
      <c r="A7" s="476"/>
      <c r="B7" s="474"/>
      <c r="C7" s="580"/>
      <c r="D7" s="580"/>
      <c r="E7" s="580"/>
      <c r="F7" s="580"/>
      <c r="G7" s="581"/>
      <c r="H7" s="581"/>
      <c r="I7" s="580"/>
      <c r="J7" s="580"/>
      <c r="K7" s="579"/>
      <c r="L7" s="579"/>
      <c r="M7" s="591"/>
      <c r="N7" s="591"/>
      <c r="O7" s="579"/>
      <c r="P7" s="579"/>
    </row>
    <row r="8" spans="1:16" ht="36.75" customHeight="1">
      <c r="A8" s="476"/>
      <c r="B8" s="474"/>
      <c r="C8" s="62" t="s">
        <v>4</v>
      </c>
      <c r="D8" s="62" t="s">
        <v>5</v>
      </c>
      <c r="E8" s="62" t="s">
        <v>4</v>
      </c>
      <c r="F8" s="62" t="s">
        <v>5</v>
      </c>
      <c r="G8" s="245" t="s">
        <v>4</v>
      </c>
      <c r="H8" s="245" t="s">
        <v>5</v>
      </c>
      <c r="I8" s="62" t="s">
        <v>4</v>
      </c>
      <c r="J8" s="62" t="s">
        <v>5</v>
      </c>
      <c r="K8" s="245" t="s">
        <v>4</v>
      </c>
      <c r="L8" s="245" t="s">
        <v>5</v>
      </c>
      <c r="M8" s="62" t="s">
        <v>4</v>
      </c>
      <c r="N8" s="62" t="s">
        <v>5</v>
      </c>
      <c r="O8" s="245" t="s">
        <v>4</v>
      </c>
      <c r="P8" s="245" t="s">
        <v>5</v>
      </c>
    </row>
    <row r="9" spans="1:16" ht="12" customHeight="1">
      <c r="A9" s="39" t="s">
        <v>8</v>
      </c>
      <c r="B9" s="39" t="s">
        <v>9</v>
      </c>
      <c r="C9" s="244">
        <v>1</v>
      </c>
      <c r="D9" s="244">
        <v>2</v>
      </c>
      <c r="E9" s="244">
        <v>3</v>
      </c>
      <c r="F9" s="244">
        <v>4</v>
      </c>
      <c r="G9" s="243">
        <v>5</v>
      </c>
      <c r="H9" s="243">
        <v>6</v>
      </c>
      <c r="I9" s="244">
        <v>7</v>
      </c>
      <c r="J9" s="244">
        <v>8</v>
      </c>
      <c r="K9" s="243">
        <v>9</v>
      </c>
      <c r="L9" s="243">
        <v>10</v>
      </c>
      <c r="M9" s="244">
        <v>11</v>
      </c>
      <c r="N9" s="244">
        <v>12</v>
      </c>
      <c r="O9" s="243">
        <v>13</v>
      </c>
      <c r="P9" s="243">
        <v>14</v>
      </c>
    </row>
    <row r="10" spans="1:24" ht="12" customHeight="1">
      <c r="A10" s="187">
        <v>1</v>
      </c>
      <c r="B10" s="295" t="s">
        <v>84</v>
      </c>
      <c r="C10" s="303">
        <v>47910</v>
      </c>
      <c r="D10" s="302">
        <v>29101</v>
      </c>
      <c r="E10" s="56">
        <v>19345</v>
      </c>
      <c r="F10" s="301">
        <v>8274</v>
      </c>
      <c r="G10" s="184">
        <v>40.377791692757256</v>
      </c>
      <c r="H10" s="184">
        <v>28.432012645613554</v>
      </c>
      <c r="I10" s="56">
        <v>1290</v>
      </c>
      <c r="J10" s="301">
        <v>1132</v>
      </c>
      <c r="K10" s="184">
        <v>6.668389764797105</v>
      </c>
      <c r="L10" s="184">
        <v>13.681411650954798</v>
      </c>
      <c r="M10" s="56">
        <v>5815</v>
      </c>
      <c r="N10" s="29">
        <v>2309</v>
      </c>
      <c r="O10" s="184">
        <v>32.2071448352257</v>
      </c>
      <c r="P10" s="184">
        <v>32.329879585550266</v>
      </c>
      <c r="Q10" s="20">
        <f aca="true" t="shared" si="0" ref="Q10:Q37">SUM(E10*100/C10)</f>
        <v>40.377791692757256</v>
      </c>
      <c r="R10" s="20">
        <f aca="true" t="shared" si="1" ref="R10:R37">SUM(F10*100/D10)</f>
        <v>28.432012645613554</v>
      </c>
      <c r="S10" s="20">
        <f aca="true" t="shared" si="2" ref="S10:S37">SUM(I10*100/E10)</f>
        <v>6.668389764797105</v>
      </c>
      <c r="T10" s="20">
        <f aca="true" t="shared" si="3" ref="T10:T37">SUM(J10*100/F10)</f>
        <v>13.681411650954798</v>
      </c>
      <c r="U10" s="160">
        <f aca="true" t="shared" si="4" ref="U10:U37">SUM(E10-I10)</f>
        <v>18055</v>
      </c>
      <c r="V10" s="160">
        <f aca="true" t="shared" si="5" ref="V10:V37">SUM(F10-J10)</f>
        <v>7142</v>
      </c>
      <c r="W10" s="20">
        <f aca="true" t="shared" si="6" ref="W10:W37">SUM(M10*100/U10)</f>
        <v>32.2071448352257</v>
      </c>
      <c r="X10" s="20">
        <f aca="true" t="shared" si="7" ref="X10:X37">SUM(N10*100/V10)</f>
        <v>32.329879585550266</v>
      </c>
    </row>
    <row r="11" spans="1:24" ht="12" customHeight="1">
      <c r="A11" s="187">
        <v>2</v>
      </c>
      <c r="B11" s="295" t="s">
        <v>65</v>
      </c>
      <c r="C11" s="303">
        <v>23354</v>
      </c>
      <c r="D11" s="302">
        <v>20310</v>
      </c>
      <c r="E11" s="56">
        <v>4843</v>
      </c>
      <c r="F11" s="301">
        <v>4040</v>
      </c>
      <c r="G11" s="184">
        <v>20.73734692129828</v>
      </c>
      <c r="H11" s="184">
        <v>19.891678975873955</v>
      </c>
      <c r="I11" s="56">
        <v>662</v>
      </c>
      <c r="J11" s="301">
        <v>601</v>
      </c>
      <c r="K11" s="184">
        <v>13.669213297542845</v>
      </c>
      <c r="L11" s="184">
        <v>14.876237623762377</v>
      </c>
      <c r="M11" s="56">
        <v>408</v>
      </c>
      <c r="N11" s="29">
        <v>710</v>
      </c>
      <c r="O11" s="184">
        <v>9.75843099736905</v>
      </c>
      <c r="P11" s="184">
        <v>20.645536493166617</v>
      </c>
      <c r="Q11" s="20">
        <f t="shared" si="0"/>
        <v>20.73734692129828</v>
      </c>
      <c r="R11" s="20">
        <f t="shared" si="1"/>
        <v>19.891678975873955</v>
      </c>
      <c r="S11" s="20">
        <f t="shared" si="2"/>
        <v>13.669213297542845</v>
      </c>
      <c r="T11" s="20">
        <f t="shared" si="3"/>
        <v>14.876237623762377</v>
      </c>
      <c r="U11" s="160">
        <f t="shared" si="4"/>
        <v>4181</v>
      </c>
      <c r="V11" s="160">
        <f t="shared" si="5"/>
        <v>3439</v>
      </c>
      <c r="W11" s="20">
        <f t="shared" si="6"/>
        <v>9.75843099736905</v>
      </c>
      <c r="X11" s="20">
        <f t="shared" si="7"/>
        <v>20.645536493166617</v>
      </c>
    </row>
    <row r="12" spans="1:24" ht="12" customHeight="1">
      <c r="A12" s="187">
        <v>3</v>
      </c>
      <c r="B12" s="295" t="s">
        <v>64</v>
      </c>
      <c r="C12" s="303">
        <v>13436</v>
      </c>
      <c r="D12" s="302">
        <v>10540</v>
      </c>
      <c r="E12" s="56">
        <v>3932</v>
      </c>
      <c r="F12" s="301">
        <v>2516</v>
      </c>
      <c r="G12" s="184">
        <v>29.26466210181602</v>
      </c>
      <c r="H12" s="184">
        <v>23.870967741935484</v>
      </c>
      <c r="I12" s="56">
        <v>129</v>
      </c>
      <c r="J12" s="301">
        <v>157</v>
      </c>
      <c r="K12" s="184">
        <v>3.2807731434384535</v>
      </c>
      <c r="L12" s="184">
        <v>6.24006359300477</v>
      </c>
      <c r="M12" s="56">
        <v>22</v>
      </c>
      <c r="N12" s="29">
        <v>27</v>
      </c>
      <c r="O12" s="184">
        <v>0.5784906652642651</v>
      </c>
      <c r="P12" s="184">
        <v>1.1445527766002543</v>
      </c>
      <c r="Q12" s="20">
        <f t="shared" si="0"/>
        <v>29.26466210181602</v>
      </c>
      <c r="R12" s="20">
        <f t="shared" si="1"/>
        <v>23.870967741935484</v>
      </c>
      <c r="S12" s="20">
        <f t="shared" si="2"/>
        <v>3.2807731434384535</v>
      </c>
      <c r="T12" s="20">
        <f t="shared" si="3"/>
        <v>6.24006359300477</v>
      </c>
      <c r="U12" s="160">
        <f t="shared" si="4"/>
        <v>3803</v>
      </c>
      <c r="V12" s="160">
        <f t="shared" si="5"/>
        <v>2359</v>
      </c>
      <c r="W12" s="20">
        <f t="shared" si="6"/>
        <v>0.5784906652642651</v>
      </c>
      <c r="X12" s="20">
        <f t="shared" si="7"/>
        <v>1.1445527766002543</v>
      </c>
    </row>
    <row r="13" spans="1:24" ht="12" customHeight="1">
      <c r="A13" s="187">
        <v>4</v>
      </c>
      <c r="B13" s="295" t="s">
        <v>63</v>
      </c>
      <c r="C13" s="303">
        <v>87941</v>
      </c>
      <c r="D13" s="302">
        <v>70149</v>
      </c>
      <c r="E13" s="56">
        <v>45718</v>
      </c>
      <c r="F13" s="301">
        <v>32878</v>
      </c>
      <c r="G13" s="184">
        <v>51.98712773336669</v>
      </c>
      <c r="H13" s="184">
        <v>46.868807823347446</v>
      </c>
      <c r="I13" s="56">
        <v>2331</v>
      </c>
      <c r="J13" s="301">
        <v>1493</v>
      </c>
      <c r="K13" s="184">
        <v>5.09864823483092</v>
      </c>
      <c r="L13" s="184">
        <v>4.541030476306345</v>
      </c>
      <c r="M13" s="56">
        <v>13963</v>
      </c>
      <c r="N13" s="29">
        <v>13973</v>
      </c>
      <c r="O13" s="184">
        <v>32.18245096457464</v>
      </c>
      <c r="P13" s="184">
        <v>44.52126812171419</v>
      </c>
      <c r="Q13" s="20">
        <f t="shared" si="0"/>
        <v>51.98712773336669</v>
      </c>
      <c r="R13" s="20">
        <f t="shared" si="1"/>
        <v>46.868807823347446</v>
      </c>
      <c r="S13" s="20">
        <f t="shared" si="2"/>
        <v>5.09864823483092</v>
      </c>
      <c r="T13" s="20">
        <f t="shared" si="3"/>
        <v>4.541030476306345</v>
      </c>
      <c r="U13" s="160">
        <f t="shared" si="4"/>
        <v>43387</v>
      </c>
      <c r="V13" s="160">
        <f t="shared" si="5"/>
        <v>31385</v>
      </c>
      <c r="W13" s="20">
        <f t="shared" si="6"/>
        <v>32.18245096457464</v>
      </c>
      <c r="X13" s="20">
        <f t="shared" si="7"/>
        <v>44.52126812171419</v>
      </c>
    </row>
    <row r="14" spans="1:24" ht="12" customHeight="1">
      <c r="A14" s="187">
        <v>5</v>
      </c>
      <c r="B14" s="295" t="s">
        <v>62</v>
      </c>
      <c r="C14" s="303">
        <v>228723</v>
      </c>
      <c r="D14" s="302">
        <v>65821</v>
      </c>
      <c r="E14" s="56">
        <v>70315</v>
      </c>
      <c r="F14" s="301">
        <v>21765</v>
      </c>
      <c r="G14" s="184">
        <v>30.74242642847462</v>
      </c>
      <c r="H14" s="184">
        <v>33.06695431549202</v>
      </c>
      <c r="I14" s="56">
        <v>1813</v>
      </c>
      <c r="J14" s="301">
        <v>1400</v>
      </c>
      <c r="K14" s="184">
        <v>2.578397212543554</v>
      </c>
      <c r="L14" s="184">
        <v>6.432345508844475</v>
      </c>
      <c r="M14" s="56">
        <v>4803</v>
      </c>
      <c r="N14" s="29">
        <v>4247</v>
      </c>
      <c r="O14" s="184">
        <v>7.011474117544013</v>
      </c>
      <c r="P14" s="184">
        <v>20.85440707095507</v>
      </c>
      <c r="Q14" s="20">
        <f t="shared" si="0"/>
        <v>30.74242642847462</v>
      </c>
      <c r="R14" s="20">
        <f t="shared" si="1"/>
        <v>33.06695431549202</v>
      </c>
      <c r="S14" s="20">
        <f t="shared" si="2"/>
        <v>2.578397212543554</v>
      </c>
      <c r="T14" s="20">
        <f t="shared" si="3"/>
        <v>6.432345508844475</v>
      </c>
      <c r="U14" s="160">
        <f t="shared" si="4"/>
        <v>68502</v>
      </c>
      <c r="V14" s="160">
        <f t="shared" si="5"/>
        <v>20365</v>
      </c>
      <c r="W14" s="20">
        <f t="shared" si="6"/>
        <v>7.011474117544013</v>
      </c>
      <c r="X14" s="20">
        <f t="shared" si="7"/>
        <v>20.85440707095507</v>
      </c>
    </row>
    <row r="15" spans="1:24" ht="12" customHeight="1">
      <c r="A15" s="187">
        <v>6</v>
      </c>
      <c r="B15" s="295" t="s">
        <v>61</v>
      </c>
      <c r="C15" s="303">
        <v>27409</v>
      </c>
      <c r="D15" s="302">
        <v>20417</v>
      </c>
      <c r="E15" s="56">
        <v>13214</v>
      </c>
      <c r="F15" s="301">
        <v>7993</v>
      </c>
      <c r="G15" s="184">
        <v>48.2104418256777</v>
      </c>
      <c r="H15" s="184">
        <v>39.14874859185972</v>
      </c>
      <c r="I15" s="56">
        <v>593</v>
      </c>
      <c r="J15" s="301">
        <v>424</v>
      </c>
      <c r="K15" s="184">
        <v>4.487664598153474</v>
      </c>
      <c r="L15" s="184">
        <v>5.3046415613661955</v>
      </c>
      <c r="M15" s="56">
        <v>2041</v>
      </c>
      <c r="N15" s="29">
        <v>1589</v>
      </c>
      <c r="O15" s="184">
        <v>16.171460264638302</v>
      </c>
      <c r="P15" s="184">
        <v>20.99352622539305</v>
      </c>
      <c r="Q15" s="20">
        <f t="shared" si="0"/>
        <v>48.2104418256777</v>
      </c>
      <c r="R15" s="20">
        <f t="shared" si="1"/>
        <v>39.14874859185972</v>
      </c>
      <c r="S15" s="20">
        <f t="shared" si="2"/>
        <v>4.487664598153474</v>
      </c>
      <c r="T15" s="20">
        <f t="shared" si="3"/>
        <v>5.3046415613661955</v>
      </c>
      <c r="U15" s="160">
        <f t="shared" si="4"/>
        <v>12621</v>
      </c>
      <c r="V15" s="160">
        <f t="shared" si="5"/>
        <v>7569</v>
      </c>
      <c r="W15" s="20">
        <f t="shared" si="6"/>
        <v>16.171460264638302</v>
      </c>
      <c r="X15" s="20">
        <f t="shared" si="7"/>
        <v>20.99352622539305</v>
      </c>
    </row>
    <row r="16" spans="1:24" ht="12" customHeight="1">
      <c r="A16" s="187">
        <v>7</v>
      </c>
      <c r="B16" s="295" t="s">
        <v>60</v>
      </c>
      <c r="C16" s="303">
        <v>17423</v>
      </c>
      <c r="D16" s="302">
        <v>11754</v>
      </c>
      <c r="E16" s="56">
        <v>7114</v>
      </c>
      <c r="F16" s="301">
        <v>3341</v>
      </c>
      <c r="G16" s="184">
        <v>40.83108534695518</v>
      </c>
      <c r="H16" s="184">
        <v>28.424366173217628</v>
      </c>
      <c r="I16" s="56">
        <v>434</v>
      </c>
      <c r="J16" s="301">
        <v>289</v>
      </c>
      <c r="K16" s="184">
        <v>6.1006466123137475</v>
      </c>
      <c r="L16" s="184">
        <v>8.650104759054175</v>
      </c>
      <c r="M16" s="56">
        <v>473</v>
      </c>
      <c r="N16" s="29">
        <v>1043</v>
      </c>
      <c r="O16" s="184">
        <v>7.080838323353293</v>
      </c>
      <c r="P16" s="184">
        <v>34.174311926605505</v>
      </c>
      <c r="Q16" s="20">
        <f t="shared" si="0"/>
        <v>40.83108534695518</v>
      </c>
      <c r="R16" s="20">
        <f t="shared" si="1"/>
        <v>28.424366173217628</v>
      </c>
      <c r="S16" s="20">
        <f t="shared" si="2"/>
        <v>6.1006466123137475</v>
      </c>
      <c r="T16" s="20">
        <f t="shared" si="3"/>
        <v>8.650104759054175</v>
      </c>
      <c r="U16" s="160">
        <f t="shared" si="4"/>
        <v>6680</v>
      </c>
      <c r="V16" s="160">
        <f t="shared" si="5"/>
        <v>3052</v>
      </c>
      <c r="W16" s="20">
        <f t="shared" si="6"/>
        <v>7.080838323353293</v>
      </c>
      <c r="X16" s="20">
        <f t="shared" si="7"/>
        <v>34.174311926605505</v>
      </c>
    </row>
    <row r="17" spans="1:24" ht="12" customHeight="1">
      <c r="A17" s="187">
        <v>8</v>
      </c>
      <c r="B17" s="295" t="s">
        <v>59</v>
      </c>
      <c r="C17" s="303">
        <v>53174</v>
      </c>
      <c r="D17" s="302">
        <v>30563</v>
      </c>
      <c r="E17" s="56">
        <v>24281</v>
      </c>
      <c r="F17" s="301">
        <v>11702</v>
      </c>
      <c r="G17" s="184">
        <v>45.66329409109715</v>
      </c>
      <c r="H17" s="184">
        <v>38.2881261656251</v>
      </c>
      <c r="I17" s="56">
        <v>743</v>
      </c>
      <c r="J17" s="301">
        <v>701</v>
      </c>
      <c r="K17" s="184">
        <v>3.0600057658251307</v>
      </c>
      <c r="L17" s="184">
        <v>5.990428986498035</v>
      </c>
      <c r="M17" s="56">
        <v>4353</v>
      </c>
      <c r="N17" s="29">
        <v>1769</v>
      </c>
      <c r="O17" s="184">
        <v>18.493499872546522</v>
      </c>
      <c r="P17" s="184">
        <v>16.080356331242616</v>
      </c>
      <c r="Q17" s="20">
        <f t="shared" si="0"/>
        <v>45.66329409109715</v>
      </c>
      <c r="R17" s="20">
        <f t="shared" si="1"/>
        <v>38.2881261656251</v>
      </c>
      <c r="S17" s="20">
        <f t="shared" si="2"/>
        <v>3.0600057658251307</v>
      </c>
      <c r="T17" s="20">
        <f t="shared" si="3"/>
        <v>5.990428986498035</v>
      </c>
      <c r="U17" s="160">
        <f t="shared" si="4"/>
        <v>23538</v>
      </c>
      <c r="V17" s="160">
        <f t="shared" si="5"/>
        <v>11001</v>
      </c>
      <c r="W17" s="20">
        <f t="shared" si="6"/>
        <v>18.493499872546522</v>
      </c>
      <c r="X17" s="20">
        <f t="shared" si="7"/>
        <v>16.080356331242616</v>
      </c>
    </row>
    <row r="18" spans="1:24" ht="12" customHeight="1">
      <c r="A18" s="187">
        <v>9</v>
      </c>
      <c r="B18" s="295" t="s">
        <v>58</v>
      </c>
      <c r="C18" s="303">
        <v>18637</v>
      </c>
      <c r="D18" s="302">
        <v>16317</v>
      </c>
      <c r="E18" s="56">
        <v>8414</v>
      </c>
      <c r="F18" s="301">
        <v>6359</v>
      </c>
      <c r="G18" s="184">
        <v>45.146751086548264</v>
      </c>
      <c r="H18" s="184">
        <v>38.9716246859104</v>
      </c>
      <c r="I18" s="56">
        <v>359</v>
      </c>
      <c r="J18" s="301">
        <v>295</v>
      </c>
      <c r="K18" s="184">
        <v>4.266698359876396</v>
      </c>
      <c r="L18" s="184">
        <v>4.6390941972008175</v>
      </c>
      <c r="M18" s="56">
        <v>324</v>
      </c>
      <c r="N18" s="29">
        <v>226</v>
      </c>
      <c r="O18" s="184">
        <v>4.022346368715084</v>
      </c>
      <c r="P18" s="184">
        <v>3.7269129287598943</v>
      </c>
      <c r="Q18" s="20">
        <f t="shared" si="0"/>
        <v>45.146751086548264</v>
      </c>
      <c r="R18" s="20">
        <f t="shared" si="1"/>
        <v>38.9716246859104</v>
      </c>
      <c r="S18" s="20">
        <f t="shared" si="2"/>
        <v>4.266698359876396</v>
      </c>
      <c r="T18" s="20">
        <f t="shared" si="3"/>
        <v>4.6390941972008175</v>
      </c>
      <c r="U18" s="160">
        <f t="shared" si="4"/>
        <v>8055</v>
      </c>
      <c r="V18" s="160">
        <f t="shared" si="5"/>
        <v>6064</v>
      </c>
      <c r="W18" s="20">
        <f t="shared" si="6"/>
        <v>4.022346368715084</v>
      </c>
      <c r="X18" s="20">
        <f t="shared" si="7"/>
        <v>3.7269129287598943</v>
      </c>
    </row>
    <row r="19" spans="1:24" ht="12" customHeight="1">
      <c r="A19" s="187">
        <v>10</v>
      </c>
      <c r="B19" s="295" t="s">
        <v>57</v>
      </c>
      <c r="C19" s="303">
        <v>40067</v>
      </c>
      <c r="D19" s="302">
        <v>23131</v>
      </c>
      <c r="E19" s="56">
        <v>14624</v>
      </c>
      <c r="F19" s="301">
        <v>7824</v>
      </c>
      <c r="G19" s="184">
        <v>36.498864402126436</v>
      </c>
      <c r="H19" s="184">
        <v>33.82473736544032</v>
      </c>
      <c r="I19" s="56">
        <v>1015</v>
      </c>
      <c r="J19" s="301">
        <v>983</v>
      </c>
      <c r="K19" s="184">
        <v>6.940645514223195</v>
      </c>
      <c r="L19" s="184">
        <v>12.563905930470348</v>
      </c>
      <c r="M19" s="56">
        <v>1347</v>
      </c>
      <c r="N19" s="29">
        <v>981</v>
      </c>
      <c r="O19" s="184">
        <v>9.897861709163054</v>
      </c>
      <c r="P19" s="184">
        <v>14.340008770647566</v>
      </c>
      <c r="Q19" s="20">
        <f t="shared" si="0"/>
        <v>36.498864402126436</v>
      </c>
      <c r="R19" s="20">
        <f t="shared" si="1"/>
        <v>33.82473736544032</v>
      </c>
      <c r="S19" s="20">
        <f t="shared" si="2"/>
        <v>6.940645514223195</v>
      </c>
      <c r="T19" s="20">
        <f t="shared" si="3"/>
        <v>12.563905930470348</v>
      </c>
      <c r="U19" s="160">
        <f t="shared" si="4"/>
        <v>13609</v>
      </c>
      <c r="V19" s="160">
        <f t="shared" si="5"/>
        <v>6841</v>
      </c>
      <c r="W19" s="20">
        <f t="shared" si="6"/>
        <v>9.897861709163054</v>
      </c>
      <c r="X19" s="20">
        <f t="shared" si="7"/>
        <v>14.340008770647566</v>
      </c>
    </row>
    <row r="20" spans="1:24" ht="12" customHeight="1">
      <c r="A20" s="187">
        <v>11</v>
      </c>
      <c r="B20" s="295" t="s">
        <v>56</v>
      </c>
      <c r="C20" s="303">
        <v>33482</v>
      </c>
      <c r="D20" s="302">
        <v>13833</v>
      </c>
      <c r="E20" s="56">
        <v>12787</v>
      </c>
      <c r="F20" s="301">
        <v>3944</v>
      </c>
      <c r="G20" s="184">
        <v>38.19066961352368</v>
      </c>
      <c r="H20" s="184">
        <v>28.51153039832285</v>
      </c>
      <c r="I20" s="56">
        <v>431</v>
      </c>
      <c r="J20" s="301">
        <v>471</v>
      </c>
      <c r="K20" s="184">
        <v>3.370610776569954</v>
      </c>
      <c r="L20" s="184">
        <v>11.942190669371197</v>
      </c>
      <c r="M20" s="56">
        <v>2513</v>
      </c>
      <c r="N20" s="29">
        <v>1272</v>
      </c>
      <c r="O20" s="184">
        <v>20.33829718355455</v>
      </c>
      <c r="P20" s="184">
        <v>36.62539591131586</v>
      </c>
      <c r="Q20" s="20">
        <f t="shared" si="0"/>
        <v>38.19066961352368</v>
      </c>
      <c r="R20" s="20">
        <f t="shared" si="1"/>
        <v>28.51153039832285</v>
      </c>
      <c r="S20" s="20">
        <f t="shared" si="2"/>
        <v>3.370610776569954</v>
      </c>
      <c r="T20" s="20">
        <f t="shared" si="3"/>
        <v>11.942190669371197</v>
      </c>
      <c r="U20" s="160">
        <f t="shared" si="4"/>
        <v>12356</v>
      </c>
      <c r="V20" s="160">
        <f t="shared" si="5"/>
        <v>3473</v>
      </c>
      <c r="W20" s="20">
        <f t="shared" si="6"/>
        <v>20.33829718355455</v>
      </c>
      <c r="X20" s="20">
        <f t="shared" si="7"/>
        <v>36.62539591131586</v>
      </c>
    </row>
    <row r="21" spans="1:24" ht="12" customHeight="1">
      <c r="A21" s="187">
        <v>12</v>
      </c>
      <c r="B21" s="295" t="s">
        <v>55</v>
      </c>
      <c r="C21" s="303">
        <v>83933</v>
      </c>
      <c r="D21" s="302">
        <v>38290</v>
      </c>
      <c r="E21" s="56">
        <v>28236</v>
      </c>
      <c r="F21" s="301">
        <v>13923</v>
      </c>
      <c r="G21" s="184">
        <v>33.641118511193454</v>
      </c>
      <c r="H21" s="184">
        <v>36.36197440585009</v>
      </c>
      <c r="I21" s="56">
        <v>807</v>
      </c>
      <c r="J21" s="301">
        <v>923</v>
      </c>
      <c r="K21" s="184">
        <v>2.8580535486612835</v>
      </c>
      <c r="L21" s="184">
        <v>6.629318394024277</v>
      </c>
      <c r="M21" s="56">
        <v>3208</v>
      </c>
      <c r="N21" s="29">
        <v>2230</v>
      </c>
      <c r="O21" s="184">
        <v>11.695650588792883</v>
      </c>
      <c r="P21" s="184">
        <v>17.153846153846153</v>
      </c>
      <c r="Q21" s="20">
        <f t="shared" si="0"/>
        <v>33.641118511193454</v>
      </c>
      <c r="R21" s="20">
        <f t="shared" si="1"/>
        <v>36.36197440585009</v>
      </c>
      <c r="S21" s="20">
        <f t="shared" si="2"/>
        <v>2.8580535486612835</v>
      </c>
      <c r="T21" s="20">
        <f t="shared" si="3"/>
        <v>6.629318394024277</v>
      </c>
      <c r="U21" s="160">
        <f t="shared" si="4"/>
        <v>27429</v>
      </c>
      <c r="V21" s="160">
        <f t="shared" si="5"/>
        <v>13000</v>
      </c>
      <c r="W21" s="20">
        <f t="shared" si="6"/>
        <v>11.695650588792883</v>
      </c>
      <c r="X21" s="20">
        <f t="shared" si="7"/>
        <v>17.153846153846153</v>
      </c>
    </row>
    <row r="22" spans="1:24" ht="12" customHeight="1">
      <c r="A22" s="187">
        <v>13</v>
      </c>
      <c r="B22" s="295" t="s">
        <v>54</v>
      </c>
      <c r="C22" s="303">
        <v>29385</v>
      </c>
      <c r="D22" s="302">
        <v>26140</v>
      </c>
      <c r="E22" s="56">
        <v>8828</v>
      </c>
      <c r="F22" s="301">
        <v>9660</v>
      </c>
      <c r="G22" s="184">
        <v>30.042538710226307</v>
      </c>
      <c r="H22" s="184">
        <v>36.9548584544759</v>
      </c>
      <c r="I22" s="56">
        <v>1103</v>
      </c>
      <c r="J22" s="301">
        <v>1136</v>
      </c>
      <c r="K22" s="184">
        <v>12.494336202990485</v>
      </c>
      <c r="L22" s="184">
        <v>11.75983436853002</v>
      </c>
      <c r="M22" s="56">
        <v>1524</v>
      </c>
      <c r="N22" s="29">
        <v>1449</v>
      </c>
      <c r="O22" s="184">
        <v>19.728155339805824</v>
      </c>
      <c r="P22" s="184">
        <v>16.999061473486627</v>
      </c>
      <c r="Q22" s="20">
        <f t="shared" si="0"/>
        <v>30.042538710226307</v>
      </c>
      <c r="R22" s="20">
        <f t="shared" si="1"/>
        <v>36.9548584544759</v>
      </c>
      <c r="S22" s="20">
        <f t="shared" si="2"/>
        <v>12.494336202990485</v>
      </c>
      <c r="T22" s="20">
        <f t="shared" si="3"/>
        <v>11.75983436853002</v>
      </c>
      <c r="U22" s="160">
        <f t="shared" si="4"/>
        <v>7725</v>
      </c>
      <c r="V22" s="160">
        <f t="shared" si="5"/>
        <v>8524</v>
      </c>
      <c r="W22" s="20">
        <f t="shared" si="6"/>
        <v>19.728155339805824</v>
      </c>
      <c r="X22" s="20">
        <f t="shared" si="7"/>
        <v>16.999061473486627</v>
      </c>
    </row>
    <row r="23" spans="1:24" ht="12" customHeight="1">
      <c r="A23" s="187">
        <v>14</v>
      </c>
      <c r="B23" s="295" t="s">
        <v>53</v>
      </c>
      <c r="C23" s="303">
        <v>26508</v>
      </c>
      <c r="D23" s="302">
        <v>18975</v>
      </c>
      <c r="E23" s="56">
        <v>9766</v>
      </c>
      <c r="F23" s="301">
        <v>7142</v>
      </c>
      <c r="G23" s="184">
        <v>36.84170816357326</v>
      </c>
      <c r="H23" s="184">
        <v>37.638998682476945</v>
      </c>
      <c r="I23" s="56">
        <v>563</v>
      </c>
      <c r="J23" s="301">
        <v>554</v>
      </c>
      <c r="K23" s="184">
        <v>5.764898627892689</v>
      </c>
      <c r="L23" s="184">
        <v>7.756930831699804</v>
      </c>
      <c r="M23" s="56">
        <v>1863</v>
      </c>
      <c r="N23" s="29">
        <v>1276</v>
      </c>
      <c r="O23" s="184">
        <v>20.243398891665763</v>
      </c>
      <c r="P23" s="184">
        <v>19.3685488767456</v>
      </c>
      <c r="Q23" s="20">
        <f t="shared" si="0"/>
        <v>36.84170816357326</v>
      </c>
      <c r="R23" s="20">
        <f t="shared" si="1"/>
        <v>37.638998682476945</v>
      </c>
      <c r="S23" s="20">
        <f t="shared" si="2"/>
        <v>5.764898627892689</v>
      </c>
      <c r="T23" s="20">
        <f t="shared" si="3"/>
        <v>7.756930831699804</v>
      </c>
      <c r="U23" s="160">
        <f t="shared" si="4"/>
        <v>9203</v>
      </c>
      <c r="V23" s="160">
        <f t="shared" si="5"/>
        <v>6588</v>
      </c>
      <c r="W23" s="20">
        <f t="shared" si="6"/>
        <v>20.243398891665763</v>
      </c>
      <c r="X23" s="20">
        <f t="shared" si="7"/>
        <v>19.3685488767456</v>
      </c>
    </row>
    <row r="24" spans="1:24" ht="12" customHeight="1">
      <c r="A24" s="187">
        <v>15</v>
      </c>
      <c r="B24" s="295" t="s">
        <v>52</v>
      </c>
      <c r="C24" s="303">
        <v>55171</v>
      </c>
      <c r="D24" s="302">
        <v>47224</v>
      </c>
      <c r="E24" s="56">
        <v>28547</v>
      </c>
      <c r="F24" s="301">
        <v>22594</v>
      </c>
      <c r="G24" s="184">
        <v>51.742763408312335</v>
      </c>
      <c r="H24" s="184">
        <v>47.84431644926309</v>
      </c>
      <c r="I24" s="56">
        <v>1775</v>
      </c>
      <c r="J24" s="301">
        <v>1321</v>
      </c>
      <c r="K24" s="184">
        <v>6.217816232879112</v>
      </c>
      <c r="L24" s="184">
        <v>5.846684960609012</v>
      </c>
      <c r="M24" s="56">
        <v>6153</v>
      </c>
      <c r="N24" s="29">
        <v>5409</v>
      </c>
      <c r="O24" s="184">
        <v>22.982967279246974</v>
      </c>
      <c r="P24" s="184">
        <v>25.426597094909038</v>
      </c>
      <c r="Q24" s="20">
        <f t="shared" si="0"/>
        <v>51.742763408312335</v>
      </c>
      <c r="R24" s="20">
        <f t="shared" si="1"/>
        <v>47.84431644926309</v>
      </c>
      <c r="S24" s="20">
        <f t="shared" si="2"/>
        <v>6.217816232879112</v>
      </c>
      <c r="T24" s="20">
        <f t="shared" si="3"/>
        <v>5.846684960609012</v>
      </c>
      <c r="U24" s="160">
        <f t="shared" si="4"/>
        <v>26772</v>
      </c>
      <c r="V24" s="160">
        <f t="shared" si="5"/>
        <v>21273</v>
      </c>
      <c r="W24" s="20">
        <f t="shared" si="6"/>
        <v>22.982967279246974</v>
      </c>
      <c r="X24" s="20">
        <f t="shared" si="7"/>
        <v>25.426597094909038</v>
      </c>
    </row>
    <row r="25" spans="1:24" ht="12" customHeight="1">
      <c r="A25" s="187">
        <v>16</v>
      </c>
      <c r="B25" s="295" t="s">
        <v>51</v>
      </c>
      <c r="C25" s="303">
        <v>43118</v>
      </c>
      <c r="D25" s="302">
        <v>24866</v>
      </c>
      <c r="E25" s="56">
        <v>18111</v>
      </c>
      <c r="F25" s="301">
        <v>6859</v>
      </c>
      <c r="G25" s="184">
        <v>42.00333967252656</v>
      </c>
      <c r="H25" s="184">
        <v>27.58384943296067</v>
      </c>
      <c r="I25" s="56">
        <v>478</v>
      </c>
      <c r="J25" s="301">
        <v>506</v>
      </c>
      <c r="K25" s="184">
        <v>2.639279995582795</v>
      </c>
      <c r="L25" s="184">
        <v>7.377168683481557</v>
      </c>
      <c r="M25" s="56">
        <v>2586</v>
      </c>
      <c r="N25" s="29">
        <v>1246</v>
      </c>
      <c r="O25" s="184">
        <v>14.66568366131685</v>
      </c>
      <c r="P25" s="184">
        <v>19.612781363135525</v>
      </c>
      <c r="Q25" s="20">
        <f t="shared" si="0"/>
        <v>42.00333967252656</v>
      </c>
      <c r="R25" s="20">
        <f t="shared" si="1"/>
        <v>27.58384943296067</v>
      </c>
      <c r="S25" s="20">
        <f t="shared" si="2"/>
        <v>2.639279995582795</v>
      </c>
      <c r="T25" s="20">
        <f t="shared" si="3"/>
        <v>7.377168683481557</v>
      </c>
      <c r="U25" s="160">
        <f t="shared" si="4"/>
        <v>17633</v>
      </c>
      <c r="V25" s="160">
        <f t="shared" si="5"/>
        <v>6353</v>
      </c>
      <c r="W25" s="20">
        <f t="shared" si="6"/>
        <v>14.66568366131685</v>
      </c>
      <c r="X25" s="20">
        <f t="shared" si="7"/>
        <v>19.612781363135525</v>
      </c>
    </row>
    <row r="26" spans="1:24" ht="12" customHeight="1">
      <c r="A26" s="187">
        <v>17</v>
      </c>
      <c r="B26" s="295" t="s">
        <v>50</v>
      </c>
      <c r="C26" s="303">
        <v>21199</v>
      </c>
      <c r="D26" s="302">
        <v>13736</v>
      </c>
      <c r="E26" s="56">
        <v>8678</v>
      </c>
      <c r="F26" s="301">
        <v>3909</v>
      </c>
      <c r="G26" s="184">
        <v>40.935893202509554</v>
      </c>
      <c r="H26" s="184">
        <v>28.45806639487478</v>
      </c>
      <c r="I26" s="56">
        <v>474</v>
      </c>
      <c r="J26" s="301">
        <v>392</v>
      </c>
      <c r="K26" s="184">
        <v>5.462088038718599</v>
      </c>
      <c r="L26" s="184">
        <v>10.028140189306727</v>
      </c>
      <c r="M26" s="56">
        <v>1173</v>
      </c>
      <c r="N26" s="29">
        <v>635</v>
      </c>
      <c r="O26" s="184">
        <v>14.297903461725987</v>
      </c>
      <c r="P26" s="184">
        <v>18.055160648279784</v>
      </c>
      <c r="Q26" s="20">
        <f t="shared" si="0"/>
        <v>40.935893202509554</v>
      </c>
      <c r="R26" s="20">
        <f t="shared" si="1"/>
        <v>28.45806639487478</v>
      </c>
      <c r="S26" s="20">
        <f t="shared" si="2"/>
        <v>5.462088038718599</v>
      </c>
      <c r="T26" s="20">
        <f t="shared" si="3"/>
        <v>10.028140189306727</v>
      </c>
      <c r="U26" s="160">
        <f t="shared" si="4"/>
        <v>8204</v>
      </c>
      <c r="V26" s="160">
        <f t="shared" si="5"/>
        <v>3517</v>
      </c>
      <c r="W26" s="20">
        <f t="shared" si="6"/>
        <v>14.297903461725987</v>
      </c>
      <c r="X26" s="20">
        <f t="shared" si="7"/>
        <v>18.055160648279784</v>
      </c>
    </row>
    <row r="27" spans="1:24" ht="12" customHeight="1">
      <c r="A27" s="187">
        <v>18</v>
      </c>
      <c r="B27" s="295" t="s">
        <v>49</v>
      </c>
      <c r="C27" s="303">
        <v>30710</v>
      </c>
      <c r="D27" s="302">
        <v>13622</v>
      </c>
      <c r="E27" s="56">
        <v>14368</v>
      </c>
      <c r="F27" s="301">
        <v>4024</v>
      </c>
      <c r="G27" s="184">
        <v>46.78606317160534</v>
      </c>
      <c r="H27" s="184">
        <v>29.540449273234472</v>
      </c>
      <c r="I27" s="56">
        <v>370</v>
      </c>
      <c r="J27" s="301">
        <v>369</v>
      </c>
      <c r="K27" s="184">
        <v>2.5751670378619154</v>
      </c>
      <c r="L27" s="184">
        <v>9.169980119284293</v>
      </c>
      <c r="M27" s="56">
        <v>4710</v>
      </c>
      <c r="N27" s="29">
        <v>1298</v>
      </c>
      <c r="O27" s="184">
        <v>33.647663951993145</v>
      </c>
      <c r="P27" s="184">
        <v>35.512995896032834</v>
      </c>
      <c r="Q27" s="20">
        <f t="shared" si="0"/>
        <v>46.78606317160534</v>
      </c>
      <c r="R27" s="20">
        <f t="shared" si="1"/>
        <v>29.540449273234472</v>
      </c>
      <c r="S27" s="20">
        <f t="shared" si="2"/>
        <v>2.5751670378619154</v>
      </c>
      <c r="T27" s="20">
        <f t="shared" si="3"/>
        <v>9.169980119284293</v>
      </c>
      <c r="U27" s="160">
        <f t="shared" si="4"/>
        <v>13998</v>
      </c>
      <c r="V27" s="160">
        <f t="shared" si="5"/>
        <v>3655</v>
      </c>
      <c r="W27" s="20">
        <f t="shared" si="6"/>
        <v>33.647663951993145</v>
      </c>
      <c r="X27" s="20">
        <f t="shared" si="7"/>
        <v>35.512995896032834</v>
      </c>
    </row>
    <row r="28" spans="1:24" ht="12" customHeight="1">
      <c r="A28" s="187">
        <v>19</v>
      </c>
      <c r="B28" s="295" t="s">
        <v>48</v>
      </c>
      <c r="C28" s="303">
        <v>13217</v>
      </c>
      <c r="D28" s="302">
        <v>11641</v>
      </c>
      <c r="E28" s="56">
        <v>3011</v>
      </c>
      <c r="F28" s="301">
        <v>1802</v>
      </c>
      <c r="G28" s="184">
        <v>22.78126655065446</v>
      </c>
      <c r="H28" s="184">
        <v>15.479769779228588</v>
      </c>
      <c r="I28" s="56">
        <v>227</v>
      </c>
      <c r="J28" s="301">
        <v>210</v>
      </c>
      <c r="K28" s="184">
        <v>7.539023580205912</v>
      </c>
      <c r="L28" s="184">
        <v>11.653718091009988</v>
      </c>
      <c r="M28" s="56">
        <v>96</v>
      </c>
      <c r="N28" s="29">
        <v>25</v>
      </c>
      <c r="O28" s="184">
        <v>3.4482758620689653</v>
      </c>
      <c r="P28" s="184">
        <v>1.57035175879397</v>
      </c>
      <c r="Q28" s="20">
        <f t="shared" si="0"/>
        <v>22.78126655065446</v>
      </c>
      <c r="R28" s="20">
        <f t="shared" si="1"/>
        <v>15.479769779228588</v>
      </c>
      <c r="S28" s="20">
        <f t="shared" si="2"/>
        <v>7.539023580205912</v>
      </c>
      <c r="T28" s="20">
        <f t="shared" si="3"/>
        <v>11.653718091009988</v>
      </c>
      <c r="U28" s="160">
        <f t="shared" si="4"/>
        <v>2784</v>
      </c>
      <c r="V28" s="160">
        <f t="shared" si="5"/>
        <v>1592</v>
      </c>
      <c r="W28" s="20">
        <f t="shared" si="6"/>
        <v>3.4482758620689653</v>
      </c>
      <c r="X28" s="20">
        <f t="shared" si="7"/>
        <v>1.57035175879397</v>
      </c>
    </row>
    <row r="29" spans="1:24" ht="12" customHeight="1">
      <c r="A29" s="187">
        <v>20</v>
      </c>
      <c r="B29" s="295" t="s">
        <v>47</v>
      </c>
      <c r="C29" s="303">
        <v>87239</v>
      </c>
      <c r="D29" s="302">
        <v>41318</v>
      </c>
      <c r="E29" s="56">
        <v>42593</v>
      </c>
      <c r="F29" s="301">
        <v>19207</v>
      </c>
      <c r="G29" s="184">
        <v>48.823347356113665</v>
      </c>
      <c r="H29" s="184">
        <v>46.485793116801396</v>
      </c>
      <c r="I29" s="56">
        <v>1359</v>
      </c>
      <c r="J29" s="301">
        <v>1115</v>
      </c>
      <c r="K29" s="184">
        <v>3.190665132768295</v>
      </c>
      <c r="L29" s="184">
        <v>5.805175196542927</v>
      </c>
      <c r="M29" s="56">
        <v>8137</v>
      </c>
      <c r="N29" s="29">
        <v>5355</v>
      </c>
      <c r="O29" s="184">
        <v>19.73371489547461</v>
      </c>
      <c r="P29" s="184">
        <v>29.598717665266417</v>
      </c>
      <c r="Q29" s="20">
        <f t="shared" si="0"/>
        <v>48.823347356113665</v>
      </c>
      <c r="R29" s="20">
        <f t="shared" si="1"/>
        <v>46.485793116801396</v>
      </c>
      <c r="S29" s="20">
        <f t="shared" si="2"/>
        <v>3.190665132768295</v>
      </c>
      <c r="T29" s="20">
        <f t="shared" si="3"/>
        <v>5.805175196542927</v>
      </c>
      <c r="U29" s="160">
        <f t="shared" si="4"/>
        <v>41234</v>
      </c>
      <c r="V29" s="160">
        <f t="shared" si="5"/>
        <v>18092</v>
      </c>
      <c r="W29" s="20">
        <f t="shared" si="6"/>
        <v>19.73371489547461</v>
      </c>
      <c r="X29" s="20">
        <f t="shared" si="7"/>
        <v>29.598717665266417</v>
      </c>
    </row>
    <row r="30" spans="1:24" ht="12" customHeight="1">
      <c r="A30" s="187">
        <v>21</v>
      </c>
      <c r="B30" s="295" t="s">
        <v>46</v>
      </c>
      <c r="C30" s="303">
        <v>22384</v>
      </c>
      <c r="D30" s="302">
        <v>16072</v>
      </c>
      <c r="E30" s="56">
        <v>7594</v>
      </c>
      <c r="F30" s="301">
        <v>5101</v>
      </c>
      <c r="G30" s="184">
        <v>33.92601858470336</v>
      </c>
      <c r="H30" s="184">
        <v>31.738427078148334</v>
      </c>
      <c r="I30" s="56">
        <v>417</v>
      </c>
      <c r="J30" s="301">
        <v>354</v>
      </c>
      <c r="K30" s="184">
        <v>5.491177245193574</v>
      </c>
      <c r="L30" s="184">
        <v>6.9398157224073715</v>
      </c>
      <c r="M30" s="56">
        <v>598</v>
      </c>
      <c r="N30" s="29">
        <v>901</v>
      </c>
      <c r="O30" s="184">
        <v>8.332172216803679</v>
      </c>
      <c r="P30" s="184">
        <v>18.980408679165787</v>
      </c>
      <c r="Q30" s="20">
        <f t="shared" si="0"/>
        <v>33.92601858470336</v>
      </c>
      <c r="R30" s="20">
        <f t="shared" si="1"/>
        <v>31.738427078148334</v>
      </c>
      <c r="S30" s="20">
        <f t="shared" si="2"/>
        <v>5.491177245193574</v>
      </c>
      <c r="T30" s="20">
        <f t="shared" si="3"/>
        <v>6.9398157224073715</v>
      </c>
      <c r="U30" s="160">
        <f t="shared" si="4"/>
        <v>7177</v>
      </c>
      <c r="V30" s="160">
        <f t="shared" si="5"/>
        <v>4747</v>
      </c>
      <c r="W30" s="20">
        <f t="shared" si="6"/>
        <v>8.332172216803679</v>
      </c>
      <c r="X30" s="20">
        <f t="shared" si="7"/>
        <v>18.980408679165787</v>
      </c>
    </row>
    <row r="31" spans="1:24" ht="12" customHeight="1">
      <c r="A31" s="187">
        <v>22</v>
      </c>
      <c r="B31" s="295" t="s">
        <v>45</v>
      </c>
      <c r="C31" s="303">
        <v>24721</v>
      </c>
      <c r="D31" s="302">
        <v>15991</v>
      </c>
      <c r="E31" s="56">
        <v>9111</v>
      </c>
      <c r="F31" s="301">
        <v>4960</v>
      </c>
      <c r="G31" s="184">
        <v>36.85530520610008</v>
      </c>
      <c r="H31" s="184">
        <v>31.01744731411419</v>
      </c>
      <c r="I31" s="56">
        <v>399</v>
      </c>
      <c r="J31" s="301">
        <v>346</v>
      </c>
      <c r="K31" s="184">
        <v>4.379321699045111</v>
      </c>
      <c r="L31" s="184">
        <v>6.975806451612903</v>
      </c>
      <c r="M31" s="56">
        <v>994</v>
      </c>
      <c r="N31" s="29">
        <v>712</v>
      </c>
      <c r="O31" s="184">
        <v>11.409550045913683</v>
      </c>
      <c r="P31" s="184">
        <v>15.431296055483312</v>
      </c>
      <c r="Q31" s="20">
        <f t="shared" si="0"/>
        <v>36.85530520610008</v>
      </c>
      <c r="R31" s="20">
        <f t="shared" si="1"/>
        <v>31.01744731411419</v>
      </c>
      <c r="S31" s="20">
        <f t="shared" si="2"/>
        <v>4.379321699045111</v>
      </c>
      <c r="T31" s="20">
        <f t="shared" si="3"/>
        <v>6.975806451612903</v>
      </c>
      <c r="U31" s="160">
        <f t="shared" si="4"/>
        <v>8712</v>
      </c>
      <c r="V31" s="160">
        <f t="shared" si="5"/>
        <v>4614</v>
      </c>
      <c r="W31" s="20">
        <f t="shared" si="6"/>
        <v>11.409550045913683</v>
      </c>
      <c r="X31" s="20">
        <f t="shared" si="7"/>
        <v>15.431296055483312</v>
      </c>
    </row>
    <row r="32" spans="1:24" ht="12" customHeight="1">
      <c r="A32" s="187">
        <v>23</v>
      </c>
      <c r="B32" s="295" t="s">
        <v>44</v>
      </c>
      <c r="C32" s="303">
        <v>22634</v>
      </c>
      <c r="D32" s="302">
        <v>17340</v>
      </c>
      <c r="E32" s="56">
        <v>7859</v>
      </c>
      <c r="F32" s="301">
        <v>5034</v>
      </c>
      <c r="G32" s="184">
        <v>34.72209949633295</v>
      </c>
      <c r="H32" s="184">
        <v>29.031141868512112</v>
      </c>
      <c r="I32" s="56">
        <v>691</v>
      </c>
      <c r="J32" s="301">
        <v>599</v>
      </c>
      <c r="K32" s="184">
        <v>8.792467235017178</v>
      </c>
      <c r="L32" s="184">
        <v>11.899086213746523</v>
      </c>
      <c r="M32" s="56">
        <v>872</v>
      </c>
      <c r="N32" s="29">
        <v>822</v>
      </c>
      <c r="O32" s="184">
        <v>12.165178571428571</v>
      </c>
      <c r="P32" s="184">
        <v>18.534385569334837</v>
      </c>
      <c r="Q32" s="20">
        <f t="shared" si="0"/>
        <v>34.72209949633295</v>
      </c>
      <c r="R32" s="20">
        <f t="shared" si="1"/>
        <v>29.031141868512112</v>
      </c>
      <c r="S32" s="20">
        <f t="shared" si="2"/>
        <v>8.792467235017178</v>
      </c>
      <c r="T32" s="20">
        <f t="shared" si="3"/>
        <v>11.899086213746523</v>
      </c>
      <c r="U32" s="160">
        <f t="shared" si="4"/>
        <v>7168</v>
      </c>
      <c r="V32" s="160">
        <f t="shared" si="5"/>
        <v>4435</v>
      </c>
      <c r="W32" s="20">
        <f t="shared" si="6"/>
        <v>12.165178571428571</v>
      </c>
      <c r="X32" s="20">
        <f t="shared" si="7"/>
        <v>18.534385569334837</v>
      </c>
    </row>
    <row r="33" spans="1:24" ht="12" customHeight="1">
      <c r="A33" s="187">
        <v>24</v>
      </c>
      <c r="B33" s="295" t="s">
        <v>43</v>
      </c>
      <c r="C33" s="303">
        <v>12056</v>
      </c>
      <c r="D33" s="302">
        <v>8553</v>
      </c>
      <c r="E33" s="56">
        <v>3481</v>
      </c>
      <c r="F33" s="301">
        <v>2160</v>
      </c>
      <c r="G33" s="184">
        <v>28.8735899137359</v>
      </c>
      <c r="H33" s="184">
        <v>25.25429673798667</v>
      </c>
      <c r="I33" s="56">
        <v>318</v>
      </c>
      <c r="J33" s="301">
        <v>253</v>
      </c>
      <c r="K33" s="184">
        <v>9.135305946567078</v>
      </c>
      <c r="L33" s="184">
        <v>11.712962962962964</v>
      </c>
      <c r="M33" s="56">
        <v>215</v>
      </c>
      <c r="N33" s="29">
        <v>91</v>
      </c>
      <c r="O33" s="184">
        <v>6.797344293392349</v>
      </c>
      <c r="P33" s="184">
        <v>4.771893025694808</v>
      </c>
      <c r="Q33" s="20">
        <f t="shared" si="0"/>
        <v>28.8735899137359</v>
      </c>
      <c r="R33" s="20">
        <f t="shared" si="1"/>
        <v>25.25429673798667</v>
      </c>
      <c r="S33" s="20">
        <f t="shared" si="2"/>
        <v>9.135305946567078</v>
      </c>
      <c r="T33" s="20">
        <f t="shared" si="3"/>
        <v>11.712962962962964</v>
      </c>
      <c r="U33" s="160">
        <f t="shared" si="4"/>
        <v>3163</v>
      </c>
      <c r="V33" s="160">
        <f t="shared" si="5"/>
        <v>1907</v>
      </c>
      <c r="W33" s="20">
        <f t="shared" si="6"/>
        <v>6.797344293392349</v>
      </c>
      <c r="X33" s="20">
        <f t="shared" si="7"/>
        <v>4.771893025694808</v>
      </c>
    </row>
    <row r="34" spans="1:24" ht="12" customHeight="1">
      <c r="A34" s="187">
        <v>25</v>
      </c>
      <c r="B34" s="295" t="s">
        <v>42</v>
      </c>
      <c r="C34" s="303">
        <v>18940</v>
      </c>
      <c r="D34" s="302">
        <v>13048</v>
      </c>
      <c r="E34" s="56">
        <v>4948</v>
      </c>
      <c r="F34" s="301">
        <v>2033</v>
      </c>
      <c r="G34" s="184">
        <v>26.124604012671593</v>
      </c>
      <c r="H34" s="184">
        <v>15.580931943592887</v>
      </c>
      <c r="I34" s="56">
        <v>238</v>
      </c>
      <c r="J34" s="301">
        <v>268</v>
      </c>
      <c r="K34" s="184">
        <v>4.81002425222312</v>
      </c>
      <c r="L34" s="184">
        <v>13.182488932611903</v>
      </c>
      <c r="M34" s="56">
        <v>382</v>
      </c>
      <c r="N34" s="29">
        <v>241</v>
      </c>
      <c r="O34" s="184">
        <v>8.110403397027602</v>
      </c>
      <c r="P34" s="184">
        <v>13.654390934844193</v>
      </c>
      <c r="Q34" s="20">
        <f t="shared" si="0"/>
        <v>26.124604012671593</v>
      </c>
      <c r="R34" s="20">
        <f t="shared" si="1"/>
        <v>15.580931943592887</v>
      </c>
      <c r="S34" s="20">
        <f t="shared" si="2"/>
        <v>4.81002425222312</v>
      </c>
      <c r="T34" s="20">
        <f t="shared" si="3"/>
        <v>13.182488932611903</v>
      </c>
      <c r="U34" s="160">
        <f t="shared" si="4"/>
        <v>4710</v>
      </c>
      <c r="V34" s="160">
        <f t="shared" si="5"/>
        <v>1765</v>
      </c>
      <c r="W34" s="20">
        <f t="shared" si="6"/>
        <v>8.110403397027602</v>
      </c>
      <c r="X34" s="20">
        <f t="shared" si="7"/>
        <v>13.654390934844193</v>
      </c>
    </row>
    <row r="35" spans="1:24" ht="12" customHeight="1">
      <c r="A35" s="187">
        <v>26</v>
      </c>
      <c r="B35" s="295" t="s">
        <v>41</v>
      </c>
      <c r="C35" s="303">
        <v>61216</v>
      </c>
      <c r="D35" s="302">
        <v>44032</v>
      </c>
      <c r="E35" s="56">
        <v>29996</v>
      </c>
      <c r="F35" s="301">
        <v>18594</v>
      </c>
      <c r="G35" s="184">
        <v>49.000261369576585</v>
      </c>
      <c r="H35" s="184">
        <v>42.22837936046512</v>
      </c>
      <c r="I35" s="56">
        <v>1574</v>
      </c>
      <c r="J35" s="301">
        <v>1206</v>
      </c>
      <c r="K35" s="184">
        <v>5.247366315508734</v>
      </c>
      <c r="L35" s="184">
        <v>6.48596321393998</v>
      </c>
      <c r="M35" s="56">
        <v>11160</v>
      </c>
      <c r="N35" s="29">
        <v>7698</v>
      </c>
      <c r="O35" s="184">
        <v>39.265357821405956</v>
      </c>
      <c r="P35" s="184">
        <v>44.27191166321601</v>
      </c>
      <c r="Q35" s="20">
        <f t="shared" si="0"/>
        <v>49.000261369576585</v>
      </c>
      <c r="R35" s="20">
        <f t="shared" si="1"/>
        <v>42.22837936046512</v>
      </c>
      <c r="S35" s="20">
        <f t="shared" si="2"/>
        <v>5.247366315508734</v>
      </c>
      <c r="T35" s="20">
        <f t="shared" si="3"/>
        <v>6.48596321393998</v>
      </c>
      <c r="U35" s="160">
        <f t="shared" si="4"/>
        <v>28422</v>
      </c>
      <c r="V35" s="160">
        <f t="shared" si="5"/>
        <v>17388</v>
      </c>
      <c r="W35" s="20">
        <f t="shared" si="6"/>
        <v>39.265357821405956</v>
      </c>
      <c r="X35" s="20">
        <f t="shared" si="7"/>
        <v>44.27191166321601</v>
      </c>
    </row>
    <row r="36" spans="1:24" ht="12" customHeight="1">
      <c r="A36" s="187">
        <v>27</v>
      </c>
      <c r="B36" s="295" t="s">
        <v>40</v>
      </c>
      <c r="C36" s="303">
        <v>13560</v>
      </c>
      <c r="D36" s="302">
        <v>12365</v>
      </c>
      <c r="E36" s="56">
        <v>7725</v>
      </c>
      <c r="F36" s="301">
        <v>7479</v>
      </c>
      <c r="G36" s="184">
        <v>56.969026548672566</v>
      </c>
      <c r="H36" s="184">
        <v>60.485240598463406</v>
      </c>
      <c r="I36" s="56">
        <v>538</v>
      </c>
      <c r="J36" s="301">
        <v>469</v>
      </c>
      <c r="K36" s="184">
        <v>6.964401294498382</v>
      </c>
      <c r="L36" s="184">
        <v>6.270891830458617</v>
      </c>
      <c r="M36" s="56">
        <v>3447</v>
      </c>
      <c r="N36" s="29">
        <v>3852</v>
      </c>
      <c r="O36" s="184">
        <v>47.96159732850981</v>
      </c>
      <c r="P36" s="184">
        <v>54.950071326676174</v>
      </c>
      <c r="Q36" s="20">
        <f t="shared" si="0"/>
        <v>56.969026548672566</v>
      </c>
      <c r="R36" s="20">
        <f t="shared" si="1"/>
        <v>60.485240598463406</v>
      </c>
      <c r="S36" s="20">
        <f t="shared" si="2"/>
        <v>6.964401294498382</v>
      </c>
      <c r="T36" s="20">
        <f t="shared" si="3"/>
        <v>6.270891830458617</v>
      </c>
      <c r="U36" s="160">
        <f t="shared" si="4"/>
        <v>7187</v>
      </c>
      <c r="V36" s="160">
        <f t="shared" si="5"/>
        <v>7010</v>
      </c>
      <c r="W36" s="20">
        <f t="shared" si="6"/>
        <v>47.96159732850981</v>
      </c>
      <c r="X36" s="20">
        <f t="shared" si="7"/>
        <v>54.950071326676174</v>
      </c>
    </row>
    <row r="37" spans="1:24" ht="12" customHeight="1">
      <c r="A37" s="300"/>
      <c r="B37" s="299" t="s">
        <v>13</v>
      </c>
      <c r="C37" s="298">
        <v>1157547</v>
      </c>
      <c r="D37" s="298">
        <v>675149</v>
      </c>
      <c r="E37" s="298">
        <v>457439</v>
      </c>
      <c r="F37" s="22">
        <v>245117</v>
      </c>
      <c r="G37" s="223">
        <v>39.517963417468145</v>
      </c>
      <c r="H37" s="223">
        <v>36.305615501170855</v>
      </c>
      <c r="I37" s="298">
        <v>21131</v>
      </c>
      <c r="J37" s="298">
        <v>17967</v>
      </c>
      <c r="K37" s="223">
        <v>4.619413736039122</v>
      </c>
      <c r="L37" s="223">
        <v>7.32996895360175</v>
      </c>
      <c r="M37" s="298">
        <v>83180</v>
      </c>
      <c r="N37" s="298">
        <v>61386</v>
      </c>
      <c r="O37" s="223">
        <v>19.06451405887584</v>
      </c>
      <c r="P37" s="223">
        <v>27.024433193924718</v>
      </c>
      <c r="Q37" s="20">
        <f t="shared" si="0"/>
        <v>39.517963417468145</v>
      </c>
      <c r="R37" s="20">
        <f t="shared" si="1"/>
        <v>36.305615501170855</v>
      </c>
      <c r="S37" s="20">
        <f t="shared" si="2"/>
        <v>4.619413736039122</v>
      </c>
      <c r="T37" s="20">
        <f t="shared" si="3"/>
        <v>7.32996895360175</v>
      </c>
      <c r="U37" s="160">
        <f t="shared" si="4"/>
        <v>436308</v>
      </c>
      <c r="V37" s="160">
        <f t="shared" si="5"/>
        <v>227150</v>
      </c>
      <c r="W37" s="20">
        <f t="shared" si="6"/>
        <v>19.06451405887584</v>
      </c>
      <c r="X37" s="20">
        <f t="shared" si="7"/>
        <v>27.024433193924718</v>
      </c>
    </row>
    <row r="38" spans="2:23" ht="17.25" customHeight="1">
      <c r="B38" s="1" t="s">
        <v>362</v>
      </c>
      <c r="G38" s="234"/>
      <c r="H38" s="234"/>
      <c r="K38" s="234"/>
      <c r="L38" s="234"/>
      <c r="O38" s="234"/>
      <c r="P38" s="234"/>
      <c r="Q38" s="20"/>
      <c r="R38" s="20"/>
      <c r="S38" s="20"/>
      <c r="T38" s="20"/>
      <c r="U38" s="20"/>
      <c r="V38" s="20"/>
      <c r="W38" s="20"/>
    </row>
    <row r="39" spans="2:23" ht="12.75">
      <c r="B39" s="1" t="s">
        <v>361</v>
      </c>
      <c r="G39" s="234"/>
      <c r="H39" s="234"/>
      <c r="K39" s="234"/>
      <c r="L39" s="234"/>
      <c r="O39" s="234"/>
      <c r="P39" s="234"/>
      <c r="Q39" s="20"/>
      <c r="R39" s="20"/>
      <c r="S39" s="20"/>
      <c r="T39" s="20"/>
      <c r="U39" s="20"/>
      <c r="V39" s="20"/>
      <c r="W39" s="20"/>
    </row>
    <row r="40" spans="2:23" ht="12.75">
      <c r="B40" s="1" t="s">
        <v>360</v>
      </c>
      <c r="G40" s="234"/>
      <c r="H40" s="234"/>
      <c r="K40" s="234"/>
      <c r="L40" s="234"/>
      <c r="O40" s="234"/>
      <c r="P40" s="234"/>
      <c r="Q40" s="20"/>
      <c r="R40" s="20"/>
      <c r="S40" s="20"/>
      <c r="T40" s="20"/>
      <c r="U40" s="20"/>
      <c r="V40" s="20"/>
      <c r="W40" s="20"/>
    </row>
    <row r="41" spans="3:23" ht="12.75">
      <c r="C41" s="45"/>
      <c r="G41" s="234"/>
      <c r="H41" s="234"/>
      <c r="K41" s="234"/>
      <c r="L41" s="234"/>
      <c r="O41" s="234"/>
      <c r="P41" s="234"/>
      <c r="Q41" s="20"/>
      <c r="R41" s="20"/>
      <c r="S41" s="20"/>
      <c r="T41" s="20"/>
      <c r="U41" s="20"/>
      <c r="V41" s="20"/>
      <c r="W41" s="20"/>
    </row>
    <row r="42" spans="7:23" ht="12.75">
      <c r="G42" s="234"/>
      <c r="H42" s="234"/>
      <c r="K42" s="234"/>
      <c r="L42" s="234"/>
      <c r="O42" s="234"/>
      <c r="P42" s="234"/>
      <c r="Q42" s="20"/>
      <c r="R42" s="20"/>
      <c r="S42" s="20"/>
      <c r="T42" s="20"/>
      <c r="U42" s="20"/>
      <c r="V42" s="20"/>
      <c r="W42" s="20"/>
    </row>
    <row r="43" spans="7:23" ht="12.75">
      <c r="G43" s="234"/>
      <c r="H43" s="234"/>
      <c r="K43" s="234"/>
      <c r="L43" s="234"/>
      <c r="O43" s="234"/>
      <c r="P43" s="234"/>
      <c r="Q43" s="20"/>
      <c r="R43" s="20"/>
      <c r="S43" s="20"/>
      <c r="T43" s="20"/>
      <c r="U43" s="20"/>
      <c r="V43" s="20"/>
      <c r="W43" s="20"/>
    </row>
    <row r="44" spans="7:23" ht="12.75">
      <c r="G44" s="234"/>
      <c r="H44" s="234"/>
      <c r="K44" s="234"/>
      <c r="L44" s="234"/>
      <c r="O44" s="234"/>
      <c r="P44" s="234"/>
      <c r="Q44" s="20"/>
      <c r="R44" s="20"/>
      <c r="S44" s="20"/>
      <c r="T44" s="20"/>
      <c r="U44" s="20"/>
      <c r="V44" s="20"/>
      <c r="W44" s="20"/>
    </row>
    <row r="45" spans="7:23" ht="12.75">
      <c r="G45" s="234"/>
      <c r="H45" s="234"/>
      <c r="K45" s="234"/>
      <c r="L45" s="234"/>
      <c r="O45" s="234"/>
      <c r="P45" s="234"/>
      <c r="Q45" s="20"/>
      <c r="R45" s="20"/>
      <c r="S45" s="20"/>
      <c r="T45" s="20"/>
      <c r="U45" s="20"/>
      <c r="V45" s="20"/>
      <c r="W45" s="20"/>
    </row>
    <row r="46" spans="7:23" ht="12.75">
      <c r="G46" s="234"/>
      <c r="H46" s="234"/>
      <c r="K46" s="234"/>
      <c r="L46" s="234"/>
      <c r="O46" s="234"/>
      <c r="P46" s="234"/>
      <c r="Q46" s="20"/>
      <c r="R46" s="20"/>
      <c r="S46" s="20"/>
      <c r="T46" s="20"/>
      <c r="U46" s="20"/>
      <c r="V46" s="20"/>
      <c r="W46" s="20"/>
    </row>
    <row r="47" spans="7:23" ht="12.75">
      <c r="G47" s="234"/>
      <c r="H47" s="234"/>
      <c r="K47" s="234"/>
      <c r="L47" s="234"/>
      <c r="O47" s="234"/>
      <c r="P47" s="234"/>
      <c r="Q47" s="20"/>
      <c r="R47" s="20"/>
      <c r="S47" s="20"/>
      <c r="T47" s="20"/>
      <c r="U47" s="20"/>
      <c r="V47" s="20"/>
      <c r="W47" s="20"/>
    </row>
    <row r="48" spans="11:23" ht="12.75">
      <c r="K48" s="234"/>
      <c r="L48" s="234"/>
      <c r="O48" s="234"/>
      <c r="P48" s="234"/>
      <c r="Q48" s="20"/>
      <c r="R48" s="20"/>
      <c r="S48" s="20"/>
      <c r="T48" s="20"/>
      <c r="U48" s="20"/>
      <c r="V48" s="20"/>
      <c r="W48" s="20"/>
    </row>
    <row r="49" spans="11:23" ht="12.75">
      <c r="K49" s="234"/>
      <c r="L49" s="234"/>
      <c r="O49" s="234"/>
      <c r="P49" s="234"/>
      <c r="Q49" s="20"/>
      <c r="R49" s="20"/>
      <c r="S49" s="20"/>
      <c r="T49" s="20"/>
      <c r="U49" s="20"/>
      <c r="V49" s="20"/>
      <c r="W49" s="20"/>
    </row>
    <row r="50" spans="11:23" ht="12.75">
      <c r="K50" s="234"/>
      <c r="L50" s="234"/>
      <c r="O50" s="234"/>
      <c r="P50" s="234"/>
      <c r="Q50" s="20"/>
      <c r="R50" s="20"/>
      <c r="S50" s="20"/>
      <c r="T50" s="20"/>
      <c r="U50" s="20"/>
      <c r="V50" s="20"/>
      <c r="W50" s="20"/>
    </row>
    <row r="51" spans="11:23" ht="12.75">
      <c r="K51" s="234"/>
      <c r="L51" s="234"/>
      <c r="O51" s="234"/>
      <c r="P51" s="234"/>
      <c r="Q51" s="20"/>
      <c r="R51" s="20"/>
      <c r="S51" s="20"/>
      <c r="T51" s="20"/>
      <c r="U51" s="20"/>
      <c r="V51" s="20"/>
      <c r="W51" s="20"/>
    </row>
    <row r="52" spans="11:23" ht="12.75">
      <c r="K52" s="234"/>
      <c r="L52" s="234"/>
      <c r="O52" s="234"/>
      <c r="P52" s="234"/>
      <c r="Q52" s="20"/>
      <c r="R52" s="20"/>
      <c r="S52" s="20"/>
      <c r="T52" s="20"/>
      <c r="U52" s="20"/>
      <c r="V52" s="20"/>
      <c r="W52" s="20"/>
    </row>
    <row r="53" spans="11:23" ht="12.75">
      <c r="K53" s="234"/>
      <c r="L53" s="234"/>
      <c r="O53" s="234"/>
      <c r="P53" s="234"/>
      <c r="Q53" s="20"/>
      <c r="R53" s="20"/>
      <c r="S53" s="20"/>
      <c r="T53" s="20"/>
      <c r="U53" s="20"/>
      <c r="V53" s="20"/>
      <c r="W53" s="20"/>
    </row>
    <row r="54" spans="11:23" ht="12.75">
      <c r="K54" s="234"/>
      <c r="L54" s="234"/>
      <c r="O54" s="234"/>
      <c r="P54" s="234"/>
      <c r="Q54" s="20"/>
      <c r="R54" s="20"/>
      <c r="S54" s="20"/>
      <c r="T54" s="20"/>
      <c r="U54" s="20"/>
      <c r="V54" s="20"/>
      <c r="W54" s="20"/>
    </row>
    <row r="55" spans="11:23" ht="12.75">
      <c r="K55" s="234"/>
      <c r="L55" s="234"/>
      <c r="O55" s="234"/>
      <c r="P55" s="234"/>
      <c r="Q55" s="20"/>
      <c r="R55" s="20"/>
      <c r="S55" s="20"/>
      <c r="T55" s="20"/>
      <c r="U55" s="20"/>
      <c r="V55" s="20"/>
      <c r="W55" s="20"/>
    </row>
    <row r="56" spans="11:23" ht="12.75">
      <c r="K56" s="234"/>
      <c r="L56" s="234"/>
      <c r="O56" s="234"/>
      <c r="P56" s="234"/>
      <c r="Q56" s="20"/>
      <c r="R56" s="20"/>
      <c r="S56" s="20"/>
      <c r="T56" s="20"/>
      <c r="U56" s="20"/>
      <c r="V56" s="20"/>
      <c r="W56" s="20"/>
    </row>
    <row r="57" spans="11:23" ht="12.75">
      <c r="K57" s="234"/>
      <c r="L57" s="234"/>
      <c r="O57" s="234"/>
      <c r="P57" s="234"/>
      <c r="Q57" s="20"/>
      <c r="R57" s="20"/>
      <c r="S57" s="20"/>
      <c r="T57" s="20"/>
      <c r="U57" s="20"/>
      <c r="V57" s="20"/>
      <c r="W57" s="20"/>
    </row>
    <row r="58" spans="11:23" ht="12.75">
      <c r="K58" s="234"/>
      <c r="L58" s="234"/>
      <c r="O58" s="234"/>
      <c r="P58" s="234"/>
      <c r="Q58" s="20"/>
      <c r="R58" s="20"/>
      <c r="S58" s="20"/>
      <c r="T58" s="20"/>
      <c r="U58" s="20"/>
      <c r="V58" s="20"/>
      <c r="W58" s="20"/>
    </row>
    <row r="59" spans="11:23" ht="12.75">
      <c r="K59" s="234"/>
      <c r="L59" s="234"/>
      <c r="O59" s="234"/>
      <c r="P59" s="234"/>
      <c r="Q59" s="20"/>
      <c r="R59" s="20"/>
      <c r="S59" s="20"/>
      <c r="T59" s="20"/>
      <c r="U59" s="20"/>
      <c r="V59" s="20"/>
      <c r="W59" s="20"/>
    </row>
    <row r="60" spans="11:23" ht="12.75">
      <c r="K60" s="234"/>
      <c r="L60" s="234"/>
      <c r="O60" s="234"/>
      <c r="P60" s="234"/>
      <c r="Q60" s="20"/>
      <c r="R60" s="20"/>
      <c r="S60" s="20"/>
      <c r="T60" s="20"/>
      <c r="U60" s="20"/>
      <c r="V60" s="20"/>
      <c r="W60" s="20"/>
    </row>
    <row r="61" spans="11:23" ht="12.75">
      <c r="K61" s="234"/>
      <c r="L61" s="234"/>
      <c r="O61" s="234"/>
      <c r="P61" s="234"/>
      <c r="Q61" s="20"/>
      <c r="R61" s="20"/>
      <c r="S61" s="20"/>
      <c r="T61" s="20"/>
      <c r="U61" s="20"/>
      <c r="V61" s="20"/>
      <c r="W61" s="20"/>
    </row>
    <row r="62" spans="11:23" ht="12.75">
      <c r="K62" s="234"/>
      <c r="L62" s="234"/>
      <c r="O62" s="234"/>
      <c r="P62" s="234"/>
      <c r="Q62" s="20"/>
      <c r="R62" s="20"/>
      <c r="S62" s="20"/>
      <c r="T62" s="20"/>
      <c r="U62" s="20"/>
      <c r="V62" s="20"/>
      <c r="W62" s="20"/>
    </row>
    <row r="63" spans="11:23" ht="12.75">
      <c r="K63" s="234"/>
      <c r="L63" s="234"/>
      <c r="O63" s="234"/>
      <c r="P63" s="234"/>
      <c r="Q63" s="20"/>
      <c r="R63" s="20"/>
      <c r="S63" s="20"/>
      <c r="T63" s="20"/>
      <c r="U63" s="20"/>
      <c r="V63" s="20"/>
      <c r="W63" s="20"/>
    </row>
    <row r="64" spans="11:23" ht="12.75">
      <c r="K64" s="234"/>
      <c r="L64" s="234"/>
      <c r="O64" s="234"/>
      <c r="P64" s="234"/>
      <c r="Q64" s="20"/>
      <c r="R64" s="20"/>
      <c r="S64" s="20"/>
      <c r="T64" s="20"/>
      <c r="U64" s="20"/>
      <c r="V64" s="20"/>
      <c r="W64" s="20"/>
    </row>
    <row r="65" spans="15:23" ht="12.75">
      <c r="O65" s="234"/>
      <c r="P65" s="234"/>
      <c r="Q65" s="20"/>
      <c r="R65" s="20"/>
      <c r="S65" s="20"/>
      <c r="T65" s="20"/>
      <c r="U65" s="20"/>
      <c r="V65" s="20"/>
      <c r="W65" s="20"/>
    </row>
    <row r="66" spans="15:23" ht="12.75">
      <c r="O66" s="234"/>
      <c r="P66" s="234"/>
      <c r="Q66" s="20"/>
      <c r="R66" s="20"/>
      <c r="S66" s="20"/>
      <c r="T66" s="20"/>
      <c r="U66" s="20"/>
      <c r="V66" s="20"/>
      <c r="W66" s="20"/>
    </row>
    <row r="67" spans="15:23" ht="12.75">
      <c r="O67" s="234"/>
      <c r="P67" s="234"/>
      <c r="Q67" s="20"/>
      <c r="R67" s="20"/>
      <c r="S67" s="20"/>
      <c r="T67" s="20"/>
      <c r="U67" s="20"/>
      <c r="V67" s="20"/>
      <c r="W67" s="20"/>
    </row>
    <row r="68" spans="15:23" ht="12.75">
      <c r="O68" s="234"/>
      <c r="P68" s="234"/>
      <c r="Q68" s="20"/>
      <c r="R68" s="20"/>
      <c r="S68" s="20"/>
      <c r="T68" s="20"/>
      <c r="U68" s="20"/>
      <c r="V68" s="20"/>
      <c r="W68" s="20"/>
    </row>
    <row r="69" spans="15:23" ht="12.75">
      <c r="O69" s="234"/>
      <c r="P69" s="234"/>
      <c r="Q69" s="20"/>
      <c r="R69" s="20"/>
      <c r="S69" s="20"/>
      <c r="T69" s="20"/>
      <c r="U69" s="20"/>
      <c r="V69" s="20"/>
      <c r="W69" s="20"/>
    </row>
    <row r="70" spans="15:23" ht="12.75">
      <c r="O70" s="234"/>
      <c r="P70" s="234"/>
      <c r="Q70" s="20"/>
      <c r="R70" s="20"/>
      <c r="S70" s="20"/>
      <c r="T70" s="20"/>
      <c r="U70" s="20"/>
      <c r="V70" s="20"/>
      <c r="W70" s="20"/>
    </row>
    <row r="71" spans="15:23" ht="12.75">
      <c r="O71" s="234"/>
      <c r="P71" s="234"/>
      <c r="Q71" s="20"/>
      <c r="R71" s="20"/>
      <c r="S71" s="20"/>
      <c r="T71" s="20"/>
      <c r="U71" s="20"/>
      <c r="V71" s="20"/>
      <c r="W71" s="20"/>
    </row>
    <row r="72" spans="15:23" ht="12.75">
      <c r="O72" s="234"/>
      <c r="P72" s="234"/>
      <c r="Q72" s="20"/>
      <c r="R72" s="20"/>
      <c r="S72" s="20"/>
      <c r="T72" s="20"/>
      <c r="U72" s="20"/>
      <c r="V72" s="20"/>
      <c r="W72" s="20"/>
    </row>
    <row r="73" spans="15:23" ht="12.75">
      <c r="O73" s="234"/>
      <c r="P73" s="234"/>
      <c r="Q73" s="20"/>
      <c r="R73" s="20"/>
      <c r="S73" s="20"/>
      <c r="T73" s="20"/>
      <c r="U73" s="20"/>
      <c r="V73" s="20"/>
      <c r="W73" s="20"/>
    </row>
    <row r="74" spans="15:23" ht="12.75">
      <c r="O74" s="234"/>
      <c r="P74" s="234"/>
      <c r="Q74" s="20"/>
      <c r="R74" s="20"/>
      <c r="S74" s="20"/>
      <c r="T74" s="20"/>
      <c r="U74" s="20"/>
      <c r="V74" s="20"/>
      <c r="W74" s="20"/>
    </row>
    <row r="75" spans="15:23" ht="12.75">
      <c r="O75" s="234"/>
      <c r="P75" s="234"/>
      <c r="Q75" s="20"/>
      <c r="R75" s="20"/>
      <c r="S75" s="20"/>
      <c r="T75" s="20"/>
      <c r="U75" s="20"/>
      <c r="V75" s="20"/>
      <c r="W75" s="20"/>
    </row>
    <row r="76" spans="15:23" ht="12.75">
      <c r="O76" s="234"/>
      <c r="P76" s="234"/>
      <c r="Q76" s="20"/>
      <c r="R76" s="20"/>
      <c r="S76" s="20"/>
      <c r="T76" s="20"/>
      <c r="U76" s="20"/>
      <c r="V76" s="20"/>
      <c r="W76" s="20"/>
    </row>
    <row r="77" spans="15:23" ht="12.75">
      <c r="O77" s="234"/>
      <c r="P77" s="234"/>
      <c r="Q77" s="20"/>
      <c r="R77" s="20"/>
      <c r="S77" s="20"/>
      <c r="T77" s="20"/>
      <c r="U77" s="20"/>
      <c r="V77" s="20"/>
      <c r="W77" s="20"/>
    </row>
    <row r="78" spans="15:23" ht="12.75">
      <c r="O78" s="234"/>
      <c r="P78" s="234"/>
      <c r="Q78" s="20"/>
      <c r="R78" s="20"/>
      <c r="S78" s="20"/>
      <c r="T78" s="20"/>
      <c r="U78" s="20"/>
      <c r="V78" s="20"/>
      <c r="W78" s="20"/>
    </row>
    <row r="79" spans="15:23" ht="12.75">
      <c r="O79" s="234"/>
      <c r="P79" s="234"/>
      <c r="Q79" s="20"/>
      <c r="R79" s="20"/>
      <c r="S79" s="20"/>
      <c r="T79" s="20"/>
      <c r="U79" s="20"/>
      <c r="V79" s="20"/>
      <c r="W79" s="20"/>
    </row>
    <row r="80" spans="15:23" ht="12.75">
      <c r="O80" s="234"/>
      <c r="P80" s="234"/>
      <c r="Q80" s="20"/>
      <c r="R80" s="20"/>
      <c r="S80" s="20"/>
      <c r="T80" s="20"/>
      <c r="U80" s="20"/>
      <c r="V80" s="20"/>
      <c r="W80" s="20"/>
    </row>
    <row r="81" spans="15:23" ht="12.75">
      <c r="O81" s="234"/>
      <c r="P81" s="234"/>
      <c r="Q81" s="20"/>
      <c r="R81" s="20"/>
      <c r="S81" s="20"/>
      <c r="T81" s="20"/>
      <c r="U81" s="20"/>
      <c r="V81" s="20"/>
      <c r="W81" s="20"/>
    </row>
    <row r="82" spans="15:23" ht="12.75">
      <c r="O82" s="234"/>
      <c r="P82" s="234"/>
      <c r="Q82" s="20"/>
      <c r="R82" s="20"/>
      <c r="S82" s="20"/>
      <c r="T82" s="20"/>
      <c r="U82" s="20"/>
      <c r="V82" s="20"/>
      <c r="W82" s="20"/>
    </row>
    <row r="83" spans="15:23" ht="12.75">
      <c r="O83" s="234"/>
      <c r="P83" s="234"/>
      <c r="Q83" s="20"/>
      <c r="R83" s="20"/>
      <c r="S83" s="20"/>
      <c r="T83" s="20"/>
      <c r="U83" s="20"/>
      <c r="V83" s="20"/>
      <c r="W83" s="20"/>
    </row>
    <row r="84" spans="15:23" ht="12.75">
      <c r="O84" s="234"/>
      <c r="P84" s="234"/>
      <c r="Q84" s="20"/>
      <c r="R84" s="20"/>
      <c r="S84" s="20"/>
      <c r="T84" s="20"/>
      <c r="U84" s="20"/>
      <c r="V84" s="20"/>
      <c r="W84" s="20"/>
    </row>
    <row r="85" spans="15:23" ht="12.75">
      <c r="O85" s="234"/>
      <c r="P85" s="234"/>
      <c r="Q85" s="20"/>
      <c r="R85" s="20"/>
      <c r="S85" s="20"/>
      <c r="T85" s="20"/>
      <c r="U85" s="20"/>
      <c r="V85" s="20"/>
      <c r="W85" s="20"/>
    </row>
    <row r="86" spans="15:23" ht="12.75">
      <c r="O86" s="234"/>
      <c r="P86" s="234"/>
      <c r="Q86" s="20"/>
      <c r="R86" s="20"/>
      <c r="S86" s="20"/>
      <c r="T86" s="20"/>
      <c r="U86" s="20"/>
      <c r="V86" s="20"/>
      <c r="W86" s="20"/>
    </row>
    <row r="87" spans="15:23" ht="12.75">
      <c r="O87" s="234"/>
      <c r="P87" s="234"/>
      <c r="Q87" s="20"/>
      <c r="R87" s="20"/>
      <c r="S87" s="20"/>
      <c r="T87" s="20"/>
      <c r="U87" s="20"/>
      <c r="V87" s="20"/>
      <c r="W87" s="20"/>
    </row>
    <row r="88" spans="15:23" ht="12.75">
      <c r="O88" s="234"/>
      <c r="P88" s="234"/>
      <c r="Q88" s="20"/>
      <c r="R88" s="20"/>
      <c r="S88" s="20"/>
      <c r="T88" s="20"/>
      <c r="U88" s="20"/>
      <c r="V88" s="20"/>
      <c r="W88" s="20"/>
    </row>
    <row r="89" spans="15:23" ht="12.75">
      <c r="O89" s="234"/>
      <c r="P89" s="234"/>
      <c r="Q89" s="20"/>
      <c r="R89" s="20"/>
      <c r="S89" s="20"/>
      <c r="T89" s="20"/>
      <c r="U89" s="20"/>
      <c r="V89" s="20"/>
      <c r="W89" s="20"/>
    </row>
    <row r="90" spans="15:23" ht="12.75">
      <c r="O90" s="234"/>
      <c r="P90" s="234"/>
      <c r="Q90" s="20"/>
      <c r="R90" s="20"/>
      <c r="S90" s="20"/>
      <c r="T90" s="20"/>
      <c r="U90" s="20"/>
      <c r="V90" s="20"/>
      <c r="W90" s="20"/>
    </row>
    <row r="91" spans="15:23" ht="12.75">
      <c r="O91" s="234"/>
      <c r="P91" s="234"/>
      <c r="Q91" s="20"/>
      <c r="R91" s="20"/>
      <c r="S91" s="20"/>
      <c r="T91" s="20"/>
      <c r="U91" s="20"/>
      <c r="V91" s="20"/>
      <c r="W91" s="20"/>
    </row>
    <row r="92" spans="15:23" ht="12.75">
      <c r="O92" s="234"/>
      <c r="P92" s="234"/>
      <c r="Q92" s="20"/>
      <c r="R92" s="20"/>
      <c r="S92" s="20"/>
      <c r="T92" s="20"/>
      <c r="U92" s="20"/>
      <c r="V92" s="20"/>
      <c r="W92" s="20"/>
    </row>
    <row r="93" spans="15:23" ht="12.75">
      <c r="O93" s="234"/>
      <c r="P93" s="234"/>
      <c r="Q93" s="20"/>
      <c r="R93" s="20"/>
      <c r="S93" s="20"/>
      <c r="T93" s="20"/>
      <c r="U93" s="20"/>
      <c r="V93" s="20"/>
      <c r="W93" s="20"/>
    </row>
    <row r="94" spans="15:23" ht="12.75">
      <c r="O94" s="234"/>
      <c r="P94" s="234"/>
      <c r="Q94" s="20"/>
      <c r="R94" s="20"/>
      <c r="S94" s="20"/>
      <c r="T94" s="20"/>
      <c r="U94" s="20"/>
      <c r="V94" s="20"/>
      <c r="W94" s="20"/>
    </row>
    <row r="95" spans="15:23" ht="12.75">
      <c r="O95" s="234"/>
      <c r="P95" s="234"/>
      <c r="Q95" s="20"/>
      <c r="R95" s="20"/>
      <c r="S95" s="20"/>
      <c r="T95" s="20"/>
      <c r="U95" s="20"/>
      <c r="V95" s="20"/>
      <c r="W95" s="20"/>
    </row>
    <row r="96" spans="15:23" ht="12.75">
      <c r="O96" s="234"/>
      <c r="P96" s="234"/>
      <c r="Q96" s="20"/>
      <c r="R96" s="20"/>
      <c r="S96" s="20"/>
      <c r="T96" s="20"/>
      <c r="U96" s="20"/>
      <c r="V96" s="20"/>
      <c r="W96" s="20"/>
    </row>
    <row r="97" spans="15:23" ht="12.75">
      <c r="O97" s="234"/>
      <c r="P97" s="234"/>
      <c r="Q97" s="20"/>
      <c r="R97" s="20"/>
      <c r="S97" s="20"/>
      <c r="T97" s="20"/>
      <c r="U97" s="20"/>
      <c r="V97" s="20"/>
      <c r="W97" s="20"/>
    </row>
    <row r="98" spans="15:23" ht="12.75">
      <c r="O98" s="234"/>
      <c r="P98" s="234"/>
      <c r="Q98" s="20"/>
      <c r="R98" s="20"/>
      <c r="S98" s="20"/>
      <c r="T98" s="20"/>
      <c r="U98" s="20"/>
      <c r="V98" s="20"/>
      <c r="W98" s="20"/>
    </row>
    <row r="99" spans="15:23" ht="12.75">
      <c r="O99" s="234"/>
      <c r="P99" s="234"/>
      <c r="Q99" s="20"/>
      <c r="R99" s="20"/>
      <c r="S99" s="20"/>
      <c r="T99" s="20"/>
      <c r="U99" s="20"/>
      <c r="V99" s="20"/>
      <c r="W99" s="20"/>
    </row>
    <row r="100" spans="15:23" ht="12.75">
      <c r="O100" s="234"/>
      <c r="P100" s="234"/>
      <c r="Q100" s="20"/>
      <c r="R100" s="20"/>
      <c r="S100" s="20"/>
      <c r="T100" s="20"/>
      <c r="U100" s="20"/>
      <c r="V100" s="20"/>
      <c r="W100" s="20"/>
    </row>
    <row r="101" spans="15:23" ht="12.75">
      <c r="O101" s="234"/>
      <c r="P101" s="234"/>
      <c r="Q101" s="20"/>
      <c r="R101" s="20"/>
      <c r="S101" s="20"/>
      <c r="T101" s="20"/>
      <c r="U101" s="20"/>
      <c r="V101" s="20"/>
      <c r="W101" s="20"/>
    </row>
    <row r="102" spans="15:23" ht="12.75">
      <c r="O102" s="234"/>
      <c r="P102" s="234"/>
      <c r="Q102" s="20"/>
      <c r="R102" s="20"/>
      <c r="S102" s="20"/>
      <c r="T102" s="20"/>
      <c r="U102" s="20"/>
      <c r="V102" s="20"/>
      <c r="W102" s="20"/>
    </row>
    <row r="103" spans="15:23" ht="12.75">
      <c r="O103" s="234"/>
      <c r="P103" s="234"/>
      <c r="Q103" s="20"/>
      <c r="R103" s="20"/>
      <c r="S103" s="20"/>
      <c r="T103" s="20"/>
      <c r="U103" s="20"/>
      <c r="V103" s="20"/>
      <c r="W103" s="20"/>
    </row>
    <row r="104" spans="15:23" ht="12.75">
      <c r="O104" s="234"/>
      <c r="P104" s="234"/>
      <c r="Q104" s="20"/>
      <c r="R104" s="20"/>
      <c r="S104" s="20"/>
      <c r="T104" s="20"/>
      <c r="U104" s="20"/>
      <c r="V104" s="20"/>
      <c r="W104" s="20"/>
    </row>
    <row r="105" spans="15:23" ht="12.75">
      <c r="O105" s="234"/>
      <c r="P105" s="234"/>
      <c r="Q105" s="20"/>
      <c r="R105" s="20"/>
      <c r="S105" s="20"/>
      <c r="T105" s="20"/>
      <c r="U105" s="20"/>
      <c r="V105" s="20"/>
      <c r="W105" s="20"/>
    </row>
    <row r="106" spans="15:23" ht="12.75">
      <c r="O106" s="234"/>
      <c r="P106" s="234"/>
      <c r="Q106" s="20"/>
      <c r="R106" s="20"/>
      <c r="S106" s="20"/>
      <c r="T106" s="20"/>
      <c r="U106" s="20"/>
      <c r="V106" s="20"/>
      <c r="W106" s="20"/>
    </row>
    <row r="107" spans="15:23" ht="12.75">
      <c r="O107" s="234"/>
      <c r="P107" s="234"/>
      <c r="Q107" s="20"/>
      <c r="R107" s="20"/>
      <c r="S107" s="20"/>
      <c r="T107" s="20"/>
      <c r="U107" s="20"/>
      <c r="V107" s="20"/>
      <c r="W107" s="20"/>
    </row>
    <row r="108" spans="15:23" ht="12.75">
      <c r="O108" s="234"/>
      <c r="P108" s="234"/>
      <c r="Q108" s="20"/>
      <c r="R108" s="20"/>
      <c r="S108" s="20"/>
      <c r="T108" s="20"/>
      <c r="U108" s="20"/>
      <c r="V108" s="20"/>
      <c r="W108" s="20"/>
    </row>
    <row r="109" spans="15:23" ht="12.75">
      <c r="O109" s="234"/>
      <c r="P109" s="234"/>
      <c r="Q109" s="20"/>
      <c r="R109" s="20"/>
      <c r="S109" s="20"/>
      <c r="T109" s="20"/>
      <c r="U109" s="20"/>
      <c r="V109" s="20"/>
      <c r="W109" s="20"/>
    </row>
    <row r="110" spans="15:23" ht="12.75">
      <c r="O110" s="234"/>
      <c r="P110" s="234"/>
      <c r="Q110" s="20"/>
      <c r="R110" s="20"/>
      <c r="S110" s="20"/>
      <c r="T110" s="20"/>
      <c r="U110" s="20"/>
      <c r="V110" s="20"/>
      <c r="W110" s="20"/>
    </row>
    <row r="111" spans="15:23" ht="12.75">
      <c r="O111" s="234"/>
      <c r="P111" s="234"/>
      <c r="Q111" s="20"/>
      <c r="R111" s="20"/>
      <c r="S111" s="20"/>
      <c r="T111" s="20"/>
      <c r="U111" s="20"/>
      <c r="V111" s="20"/>
      <c r="W111" s="20"/>
    </row>
    <row r="112" spans="15:23" ht="12.75">
      <c r="O112" s="234"/>
      <c r="P112" s="234"/>
      <c r="Q112" s="20"/>
      <c r="R112" s="20"/>
      <c r="S112" s="20"/>
      <c r="T112" s="20"/>
      <c r="U112" s="20"/>
      <c r="V112" s="20"/>
      <c r="W112" s="20"/>
    </row>
    <row r="113" spans="15:23" ht="12.75">
      <c r="O113" s="234"/>
      <c r="P113" s="234"/>
      <c r="Q113" s="20"/>
      <c r="R113" s="20"/>
      <c r="S113" s="20"/>
      <c r="T113" s="20"/>
      <c r="U113" s="20"/>
      <c r="V113" s="20"/>
      <c r="W113" s="20"/>
    </row>
    <row r="114" spans="15:23" ht="12.75">
      <c r="O114" s="234"/>
      <c r="P114" s="234"/>
      <c r="Q114" s="20"/>
      <c r="R114" s="20"/>
      <c r="S114" s="20"/>
      <c r="T114" s="20"/>
      <c r="U114" s="20"/>
      <c r="V114" s="20"/>
      <c r="W114" s="20"/>
    </row>
    <row r="115" spans="15:23" ht="12.75">
      <c r="O115" s="234"/>
      <c r="P115" s="234"/>
      <c r="Q115" s="20"/>
      <c r="R115" s="20"/>
      <c r="S115" s="20"/>
      <c r="T115" s="20"/>
      <c r="U115" s="20"/>
      <c r="V115" s="20"/>
      <c r="W115" s="20"/>
    </row>
    <row r="116" spans="15:23" ht="12.75">
      <c r="O116" s="234"/>
      <c r="P116" s="234"/>
      <c r="Q116" s="20"/>
      <c r="R116" s="20"/>
      <c r="S116" s="20"/>
      <c r="T116" s="20"/>
      <c r="U116" s="20"/>
      <c r="V116" s="20"/>
      <c r="W116" s="20"/>
    </row>
    <row r="117" spans="15:23" ht="12.75">
      <c r="O117" s="234"/>
      <c r="P117" s="234"/>
      <c r="Q117" s="20"/>
      <c r="R117" s="20"/>
      <c r="S117" s="20"/>
      <c r="T117" s="20"/>
      <c r="U117" s="20"/>
      <c r="V117" s="20"/>
      <c r="W117" s="20"/>
    </row>
    <row r="118" spans="15:23" ht="12.75">
      <c r="O118" s="234"/>
      <c r="P118" s="234"/>
      <c r="Q118" s="20"/>
      <c r="R118" s="20"/>
      <c r="S118" s="20"/>
      <c r="T118" s="20"/>
      <c r="U118" s="20"/>
      <c r="V118" s="20"/>
      <c r="W118" s="20"/>
    </row>
    <row r="119" spans="15:23" ht="12.75">
      <c r="O119" s="234"/>
      <c r="P119" s="234"/>
      <c r="Q119" s="20"/>
      <c r="R119" s="20"/>
      <c r="S119" s="20"/>
      <c r="T119" s="20"/>
      <c r="U119" s="20"/>
      <c r="V119" s="20"/>
      <c r="W119" s="20"/>
    </row>
    <row r="120" spans="15:23" ht="12.75">
      <c r="O120" s="234"/>
      <c r="P120" s="234"/>
      <c r="Q120" s="20"/>
      <c r="R120" s="20"/>
      <c r="S120" s="20"/>
      <c r="T120" s="20"/>
      <c r="U120" s="20"/>
      <c r="V120" s="20"/>
      <c r="W120" s="20"/>
    </row>
    <row r="121" spans="15:23" ht="12.75">
      <c r="O121" s="234"/>
      <c r="P121" s="234"/>
      <c r="Q121" s="20"/>
      <c r="R121" s="20"/>
      <c r="S121" s="20"/>
      <c r="T121" s="20"/>
      <c r="U121" s="20"/>
      <c r="V121" s="20"/>
      <c r="W121" s="20"/>
    </row>
    <row r="122" spans="15:23" ht="12.75">
      <c r="O122" s="234"/>
      <c r="P122" s="234"/>
      <c r="Q122" s="20"/>
      <c r="R122" s="20"/>
      <c r="S122" s="20"/>
      <c r="T122" s="20"/>
      <c r="U122" s="20"/>
      <c r="V122" s="20"/>
      <c r="W122" s="20"/>
    </row>
    <row r="123" spans="15:23" ht="12.75">
      <c r="O123" s="234"/>
      <c r="P123" s="234"/>
      <c r="Q123" s="20"/>
      <c r="R123" s="20"/>
      <c r="S123" s="20"/>
      <c r="T123" s="20"/>
      <c r="U123" s="20"/>
      <c r="V123" s="20"/>
      <c r="W123" s="20"/>
    </row>
    <row r="124" spans="15:23" ht="12.75">
      <c r="O124" s="234"/>
      <c r="P124" s="234"/>
      <c r="Q124" s="20"/>
      <c r="R124" s="20"/>
      <c r="S124" s="20"/>
      <c r="T124" s="20"/>
      <c r="U124" s="20"/>
      <c r="V124" s="20"/>
      <c r="W124" s="20"/>
    </row>
    <row r="125" spans="15:23" ht="12.75">
      <c r="O125" s="234"/>
      <c r="P125" s="234"/>
      <c r="Q125" s="20"/>
      <c r="R125" s="20"/>
      <c r="S125" s="20"/>
      <c r="T125" s="20"/>
      <c r="U125" s="20"/>
      <c r="V125" s="20"/>
      <c r="W125" s="20"/>
    </row>
    <row r="126" spans="15:23" ht="12.75">
      <c r="O126" s="234"/>
      <c r="P126" s="234"/>
      <c r="Q126" s="20"/>
      <c r="R126" s="20"/>
      <c r="S126" s="20"/>
      <c r="T126" s="20"/>
      <c r="U126" s="20"/>
      <c r="V126" s="20"/>
      <c r="W126" s="20"/>
    </row>
    <row r="127" spans="15:23" ht="12.75">
      <c r="O127" s="234"/>
      <c r="P127" s="234"/>
      <c r="Q127" s="20"/>
      <c r="R127" s="20"/>
      <c r="S127" s="20"/>
      <c r="T127" s="20"/>
      <c r="U127" s="20"/>
      <c r="V127" s="20"/>
      <c r="W127" s="20"/>
    </row>
    <row r="128" spans="15:23" ht="12.75">
      <c r="O128" s="234"/>
      <c r="P128" s="234"/>
      <c r="Q128" s="20"/>
      <c r="R128" s="20"/>
      <c r="S128" s="20"/>
      <c r="T128" s="20"/>
      <c r="U128" s="20"/>
      <c r="V128" s="20"/>
      <c r="W128" s="20"/>
    </row>
    <row r="129" spans="15:23" ht="12.75">
      <c r="O129" s="234"/>
      <c r="P129" s="234"/>
      <c r="Q129" s="20"/>
      <c r="R129" s="20"/>
      <c r="S129" s="20"/>
      <c r="T129" s="20"/>
      <c r="U129" s="20"/>
      <c r="V129" s="20"/>
      <c r="W129" s="20"/>
    </row>
    <row r="130" spans="15:23" ht="12.75">
      <c r="O130" s="234"/>
      <c r="P130" s="234"/>
      <c r="Q130" s="20"/>
      <c r="R130" s="20"/>
      <c r="S130" s="20"/>
      <c r="T130" s="20"/>
      <c r="U130" s="20"/>
      <c r="V130" s="20"/>
      <c r="W130" s="20"/>
    </row>
    <row r="131" spans="15:23" ht="12.75">
      <c r="O131" s="234"/>
      <c r="P131" s="234"/>
      <c r="Q131" s="20"/>
      <c r="R131" s="20"/>
      <c r="S131" s="20"/>
      <c r="T131" s="20"/>
      <c r="U131" s="20"/>
      <c r="V131" s="20"/>
      <c r="W131" s="20"/>
    </row>
    <row r="132" spans="15:23" ht="12.75">
      <c r="O132" s="234"/>
      <c r="P132" s="234"/>
      <c r="Q132" s="20"/>
      <c r="R132" s="20"/>
      <c r="S132" s="20"/>
      <c r="T132" s="20"/>
      <c r="U132" s="20"/>
      <c r="V132" s="20"/>
      <c r="W132" s="20"/>
    </row>
    <row r="133" spans="15:23" ht="12.75">
      <c r="O133" s="234"/>
      <c r="P133" s="234"/>
      <c r="Q133" s="20"/>
      <c r="R133" s="20"/>
      <c r="S133" s="20"/>
      <c r="T133" s="20"/>
      <c r="U133" s="20"/>
      <c r="V133" s="20"/>
      <c r="W133" s="20"/>
    </row>
    <row r="134" spans="15:23" ht="12.75">
      <c r="O134" s="234"/>
      <c r="P134" s="234"/>
      <c r="Q134" s="20"/>
      <c r="R134" s="20"/>
      <c r="S134" s="20"/>
      <c r="T134" s="20"/>
      <c r="U134" s="20"/>
      <c r="V134" s="20"/>
      <c r="W134" s="20"/>
    </row>
    <row r="135" spans="15:23" ht="12.75">
      <c r="O135" s="234"/>
      <c r="P135" s="234"/>
      <c r="Q135" s="20"/>
      <c r="R135" s="20"/>
      <c r="S135" s="20"/>
      <c r="T135" s="20"/>
      <c r="U135" s="20"/>
      <c r="V135" s="20"/>
      <c r="W135" s="20"/>
    </row>
    <row r="136" spans="15:23" ht="12.75">
      <c r="O136" s="234"/>
      <c r="P136" s="234"/>
      <c r="Q136" s="20"/>
      <c r="R136" s="20"/>
      <c r="S136" s="20"/>
      <c r="T136" s="20"/>
      <c r="U136" s="20"/>
      <c r="V136" s="20"/>
      <c r="W136" s="20"/>
    </row>
    <row r="137" spans="15:23" ht="12.75">
      <c r="O137" s="234"/>
      <c r="P137" s="234"/>
      <c r="Q137" s="20"/>
      <c r="R137" s="20"/>
      <c r="S137" s="20"/>
      <c r="T137" s="20"/>
      <c r="U137" s="20"/>
      <c r="V137" s="20"/>
      <c r="W137" s="20"/>
    </row>
    <row r="138" spans="15:23" ht="12.75">
      <c r="O138" s="234"/>
      <c r="P138" s="234"/>
      <c r="Q138" s="20"/>
      <c r="R138" s="20"/>
      <c r="S138" s="20"/>
      <c r="T138" s="20"/>
      <c r="U138" s="20"/>
      <c r="V138" s="20"/>
      <c r="W138" s="20"/>
    </row>
    <row r="139" spans="15:23" ht="12.75">
      <c r="O139" s="234"/>
      <c r="P139" s="234"/>
      <c r="Q139" s="20"/>
      <c r="R139" s="20"/>
      <c r="S139" s="20"/>
      <c r="T139" s="20"/>
      <c r="U139" s="20"/>
      <c r="V139" s="20"/>
      <c r="W139" s="20"/>
    </row>
    <row r="140" spans="15:23" ht="12.75">
      <c r="O140" s="234"/>
      <c r="P140" s="234"/>
      <c r="Q140" s="20"/>
      <c r="R140" s="20"/>
      <c r="S140" s="20"/>
      <c r="T140" s="20"/>
      <c r="U140" s="20"/>
      <c r="V140" s="20"/>
      <c r="W140" s="20"/>
    </row>
    <row r="141" spans="15:23" ht="12.75">
      <c r="O141" s="234"/>
      <c r="P141" s="234"/>
      <c r="Q141" s="20"/>
      <c r="R141" s="20"/>
      <c r="S141" s="20"/>
      <c r="T141" s="20"/>
      <c r="U141" s="20"/>
      <c r="V141" s="20"/>
      <c r="W141" s="20"/>
    </row>
    <row r="142" spans="15:23" ht="12.75">
      <c r="O142" s="234"/>
      <c r="P142" s="234"/>
      <c r="Q142" s="20"/>
      <c r="R142" s="20"/>
      <c r="S142" s="20"/>
      <c r="T142" s="20"/>
      <c r="U142" s="20"/>
      <c r="V142" s="20"/>
      <c r="W142" s="20"/>
    </row>
    <row r="143" spans="15:23" ht="12.75">
      <c r="O143" s="234"/>
      <c r="P143" s="234"/>
      <c r="Q143" s="20"/>
      <c r="R143" s="20"/>
      <c r="S143" s="20"/>
      <c r="T143" s="20"/>
      <c r="U143" s="20"/>
      <c r="V143" s="20"/>
      <c r="W143" s="20"/>
    </row>
    <row r="144" spans="15:23" ht="12.75">
      <c r="O144" s="234"/>
      <c r="P144" s="234"/>
      <c r="Q144" s="20"/>
      <c r="R144" s="20"/>
      <c r="S144" s="20"/>
      <c r="T144" s="20"/>
      <c r="U144" s="20"/>
      <c r="V144" s="20"/>
      <c r="W144" s="20"/>
    </row>
    <row r="145" spans="15:23" ht="12.75">
      <c r="O145" s="234"/>
      <c r="P145" s="234"/>
      <c r="Q145" s="20"/>
      <c r="R145" s="20"/>
      <c r="S145" s="20"/>
      <c r="T145" s="20"/>
      <c r="U145" s="20"/>
      <c r="V145" s="20"/>
      <c r="W145" s="20"/>
    </row>
    <row r="146" spans="15:23" ht="12.75">
      <c r="O146" s="234"/>
      <c r="P146" s="234"/>
      <c r="Q146" s="20"/>
      <c r="R146" s="20"/>
      <c r="S146" s="20"/>
      <c r="T146" s="20"/>
      <c r="U146" s="20"/>
      <c r="V146" s="20"/>
      <c r="W146" s="20"/>
    </row>
    <row r="147" spans="15:23" ht="12.75">
      <c r="O147" s="234"/>
      <c r="P147" s="234"/>
      <c r="Q147" s="20"/>
      <c r="R147" s="20"/>
      <c r="S147" s="20"/>
      <c r="T147" s="20"/>
      <c r="U147" s="20"/>
      <c r="V147" s="20"/>
      <c r="W147" s="20"/>
    </row>
    <row r="148" spans="15:23" ht="12.75">
      <c r="O148" s="234"/>
      <c r="P148" s="234"/>
      <c r="Q148" s="20"/>
      <c r="R148" s="20"/>
      <c r="S148" s="20"/>
      <c r="T148" s="20"/>
      <c r="U148" s="20"/>
      <c r="V148" s="20"/>
      <c r="W148" s="20"/>
    </row>
    <row r="149" spans="15:23" ht="12.75">
      <c r="O149" s="234"/>
      <c r="P149" s="234"/>
      <c r="Q149" s="20"/>
      <c r="R149" s="20"/>
      <c r="S149" s="20"/>
      <c r="T149" s="20"/>
      <c r="U149" s="20"/>
      <c r="V149" s="20"/>
      <c r="W149" s="20"/>
    </row>
    <row r="150" spans="15:23" ht="12.75">
      <c r="O150" s="234"/>
      <c r="P150" s="234"/>
      <c r="Q150" s="20"/>
      <c r="R150" s="20"/>
      <c r="S150" s="20"/>
      <c r="T150" s="20"/>
      <c r="U150" s="20"/>
      <c r="V150" s="20"/>
      <c r="W150" s="20"/>
    </row>
    <row r="151" spans="15:23" ht="12.75">
      <c r="O151" s="234"/>
      <c r="P151" s="234"/>
      <c r="Q151" s="20"/>
      <c r="R151" s="20"/>
      <c r="S151" s="20"/>
      <c r="T151" s="20"/>
      <c r="U151" s="20"/>
      <c r="V151" s="20"/>
      <c r="W151" s="20"/>
    </row>
    <row r="152" spans="15:23" ht="12.75">
      <c r="O152" s="234"/>
      <c r="P152" s="234"/>
      <c r="Q152" s="20"/>
      <c r="R152" s="20"/>
      <c r="S152" s="20"/>
      <c r="T152" s="20"/>
      <c r="U152" s="20"/>
      <c r="V152" s="20"/>
      <c r="W152" s="20"/>
    </row>
    <row r="153" spans="15:23" ht="12.75">
      <c r="O153" s="234"/>
      <c r="P153" s="234"/>
      <c r="Q153" s="20"/>
      <c r="R153" s="20"/>
      <c r="S153" s="20"/>
      <c r="T153" s="20"/>
      <c r="U153" s="20"/>
      <c r="V153" s="20"/>
      <c r="W153" s="20"/>
    </row>
    <row r="154" spans="15:23" ht="12.75">
      <c r="O154" s="234"/>
      <c r="P154" s="234"/>
      <c r="Q154" s="20"/>
      <c r="R154" s="20"/>
      <c r="S154" s="20"/>
      <c r="T154" s="20"/>
      <c r="U154" s="20"/>
      <c r="V154" s="20"/>
      <c r="W154" s="20"/>
    </row>
    <row r="155" spans="15:23" ht="12.75">
      <c r="O155" s="234"/>
      <c r="P155" s="234"/>
      <c r="Q155" s="20"/>
      <c r="R155" s="20"/>
      <c r="S155" s="20"/>
      <c r="T155" s="20"/>
      <c r="U155" s="20"/>
      <c r="V155" s="20"/>
      <c r="W155" s="20"/>
    </row>
    <row r="156" spans="15:23" ht="12.75">
      <c r="O156" s="234"/>
      <c r="P156" s="234"/>
      <c r="Q156" s="20"/>
      <c r="R156" s="20"/>
      <c r="S156" s="20"/>
      <c r="T156" s="20"/>
      <c r="U156" s="20"/>
      <c r="V156" s="20"/>
      <c r="W156" s="20"/>
    </row>
    <row r="157" spans="15:23" ht="12.75">
      <c r="O157" s="234"/>
      <c r="P157" s="234"/>
      <c r="Q157" s="20"/>
      <c r="R157" s="20"/>
      <c r="S157" s="20"/>
      <c r="T157" s="20"/>
      <c r="U157" s="20"/>
      <c r="V157" s="20"/>
      <c r="W157" s="20"/>
    </row>
    <row r="158" spans="15:23" ht="12.75">
      <c r="O158" s="234"/>
      <c r="P158" s="234"/>
      <c r="Q158" s="20"/>
      <c r="R158" s="20"/>
      <c r="S158" s="20"/>
      <c r="T158" s="20"/>
      <c r="U158" s="20"/>
      <c r="V158" s="20"/>
      <c r="W158" s="20"/>
    </row>
    <row r="159" spans="15:23" ht="12.75">
      <c r="O159" s="234"/>
      <c r="P159" s="234"/>
      <c r="Q159" s="20"/>
      <c r="R159" s="20"/>
      <c r="S159" s="20"/>
      <c r="T159" s="20"/>
      <c r="U159" s="20"/>
      <c r="V159" s="20"/>
      <c r="W159" s="20"/>
    </row>
    <row r="160" spans="15:23" ht="12.75">
      <c r="O160" s="234"/>
      <c r="P160" s="234"/>
      <c r="Q160" s="20"/>
      <c r="R160" s="20"/>
      <c r="S160" s="20"/>
      <c r="T160" s="20"/>
      <c r="U160" s="20"/>
      <c r="V160" s="20"/>
      <c r="W160" s="20"/>
    </row>
    <row r="161" spans="15:23" ht="12.75">
      <c r="O161" s="234"/>
      <c r="P161" s="234"/>
      <c r="Q161" s="20"/>
      <c r="R161" s="20"/>
      <c r="S161" s="20"/>
      <c r="T161" s="20"/>
      <c r="U161" s="20"/>
      <c r="V161" s="20"/>
      <c r="W161" s="20"/>
    </row>
    <row r="162" spans="15:23" ht="12.75">
      <c r="O162" s="234"/>
      <c r="P162" s="234"/>
      <c r="Q162" s="20"/>
      <c r="R162" s="20"/>
      <c r="S162" s="20"/>
      <c r="T162" s="20"/>
      <c r="U162" s="20"/>
      <c r="V162" s="20"/>
      <c r="W162" s="20"/>
    </row>
    <row r="163" spans="15:23" ht="12.75">
      <c r="O163" s="234"/>
      <c r="P163" s="234"/>
      <c r="Q163" s="20"/>
      <c r="R163" s="20"/>
      <c r="S163" s="20"/>
      <c r="T163" s="20"/>
      <c r="U163" s="20"/>
      <c r="V163" s="20"/>
      <c r="W163" s="20"/>
    </row>
    <row r="164" spans="15:23" ht="12.75">
      <c r="O164" s="234"/>
      <c r="P164" s="234"/>
      <c r="Q164" s="20"/>
      <c r="R164" s="20"/>
      <c r="S164" s="20"/>
      <c r="T164" s="20"/>
      <c r="U164" s="20"/>
      <c r="V164" s="20"/>
      <c r="W164" s="20"/>
    </row>
    <row r="165" spans="15:23" ht="12.75">
      <c r="O165" s="234"/>
      <c r="P165" s="234"/>
      <c r="Q165" s="20"/>
      <c r="R165" s="20"/>
      <c r="S165" s="20"/>
      <c r="T165" s="20"/>
      <c r="U165" s="20"/>
      <c r="V165" s="20"/>
      <c r="W165" s="20"/>
    </row>
    <row r="166" spans="15:23" ht="12.75">
      <c r="O166" s="234"/>
      <c r="P166" s="234"/>
      <c r="Q166" s="20"/>
      <c r="R166" s="20"/>
      <c r="S166" s="20"/>
      <c r="T166" s="20"/>
      <c r="U166" s="20"/>
      <c r="V166" s="20"/>
      <c r="W166" s="20"/>
    </row>
    <row r="167" spans="15:23" ht="12.75">
      <c r="O167" s="234"/>
      <c r="P167" s="234"/>
      <c r="Q167" s="20"/>
      <c r="R167" s="20"/>
      <c r="S167" s="20"/>
      <c r="T167" s="20"/>
      <c r="U167" s="20"/>
      <c r="V167" s="20"/>
      <c r="W167" s="20"/>
    </row>
    <row r="168" spans="15:23" ht="12.75">
      <c r="O168" s="234"/>
      <c r="P168" s="234"/>
      <c r="Q168" s="20"/>
      <c r="R168" s="20"/>
      <c r="S168" s="20"/>
      <c r="T168" s="20"/>
      <c r="U168" s="20"/>
      <c r="V168" s="20"/>
      <c r="W168" s="20"/>
    </row>
    <row r="169" spans="15:23" ht="12.75">
      <c r="O169" s="234"/>
      <c r="P169" s="234"/>
      <c r="Q169" s="20"/>
      <c r="R169" s="20"/>
      <c r="S169" s="20"/>
      <c r="T169" s="20"/>
      <c r="U169" s="20"/>
      <c r="V169" s="20"/>
      <c r="W169" s="20"/>
    </row>
    <row r="170" spans="15:23" ht="12.75">
      <c r="O170" s="234"/>
      <c r="P170" s="234"/>
      <c r="Q170" s="20"/>
      <c r="R170" s="20"/>
      <c r="S170" s="20"/>
      <c r="T170" s="20"/>
      <c r="U170" s="20"/>
      <c r="V170" s="20"/>
      <c r="W170" s="20"/>
    </row>
    <row r="171" spans="15:23" ht="12.75">
      <c r="O171" s="234"/>
      <c r="P171" s="234"/>
      <c r="Q171" s="20"/>
      <c r="R171" s="20"/>
      <c r="S171" s="20"/>
      <c r="T171" s="20"/>
      <c r="U171" s="20"/>
      <c r="V171" s="20"/>
      <c r="W171" s="20"/>
    </row>
    <row r="172" spans="15:23" ht="12.75">
      <c r="O172" s="234"/>
      <c r="P172" s="234"/>
      <c r="Q172" s="20"/>
      <c r="R172" s="20"/>
      <c r="S172" s="20"/>
      <c r="T172" s="20"/>
      <c r="U172" s="20"/>
      <c r="V172" s="20"/>
      <c r="W172" s="20"/>
    </row>
    <row r="173" spans="15:23" ht="12.75">
      <c r="O173" s="234"/>
      <c r="P173" s="234"/>
      <c r="Q173" s="20"/>
      <c r="R173" s="20"/>
      <c r="S173" s="20"/>
      <c r="T173" s="20"/>
      <c r="U173" s="20"/>
      <c r="V173" s="20"/>
      <c r="W173" s="20"/>
    </row>
    <row r="174" spans="15:23" ht="12.75">
      <c r="O174" s="234"/>
      <c r="P174" s="234"/>
      <c r="Q174" s="20"/>
      <c r="R174" s="20"/>
      <c r="S174" s="20"/>
      <c r="T174" s="20"/>
      <c r="U174" s="20"/>
      <c r="V174" s="20"/>
      <c r="W174" s="20"/>
    </row>
    <row r="175" spans="15:23" ht="12.75">
      <c r="O175" s="234"/>
      <c r="P175" s="234"/>
      <c r="Q175" s="20"/>
      <c r="R175" s="20"/>
      <c r="S175" s="20"/>
      <c r="T175" s="20"/>
      <c r="U175" s="20"/>
      <c r="V175" s="20"/>
      <c r="W175" s="20"/>
    </row>
    <row r="176" spans="15:23" ht="12.75">
      <c r="O176" s="234"/>
      <c r="P176" s="234"/>
      <c r="Q176" s="20"/>
      <c r="R176" s="20"/>
      <c r="S176" s="20"/>
      <c r="T176" s="20"/>
      <c r="U176" s="20"/>
      <c r="V176" s="20"/>
      <c r="W176" s="20"/>
    </row>
    <row r="177" spans="15:23" ht="12.75">
      <c r="O177" s="234"/>
      <c r="P177" s="234"/>
      <c r="Q177" s="20"/>
      <c r="R177" s="20"/>
      <c r="S177" s="20"/>
      <c r="T177" s="20"/>
      <c r="U177" s="20"/>
      <c r="V177" s="20"/>
      <c r="W177" s="20"/>
    </row>
    <row r="178" spans="15:23" ht="12.75">
      <c r="O178" s="234"/>
      <c r="P178" s="234"/>
      <c r="Q178" s="20"/>
      <c r="R178" s="20"/>
      <c r="S178" s="20"/>
      <c r="T178" s="20"/>
      <c r="U178" s="20"/>
      <c r="V178" s="20"/>
      <c r="W178" s="20"/>
    </row>
    <row r="179" spans="15:23" ht="12.75">
      <c r="O179" s="234"/>
      <c r="P179" s="234"/>
      <c r="Q179" s="20"/>
      <c r="R179" s="20"/>
      <c r="S179" s="20"/>
      <c r="T179" s="20"/>
      <c r="U179" s="20"/>
      <c r="V179" s="20"/>
      <c r="W179" s="20"/>
    </row>
    <row r="180" spans="15:23" ht="12.75">
      <c r="O180" s="234"/>
      <c r="P180" s="234"/>
      <c r="Q180" s="20"/>
      <c r="R180" s="20"/>
      <c r="S180" s="20"/>
      <c r="T180" s="20"/>
      <c r="U180" s="20"/>
      <c r="V180" s="20"/>
      <c r="W180" s="20"/>
    </row>
    <row r="181" spans="15:23" ht="12.75">
      <c r="O181" s="234"/>
      <c r="P181" s="234"/>
      <c r="Q181" s="20"/>
      <c r="R181" s="20"/>
      <c r="S181" s="20"/>
      <c r="T181" s="20"/>
      <c r="U181" s="20"/>
      <c r="V181" s="20"/>
      <c r="W181" s="20"/>
    </row>
    <row r="182" spans="15:23" ht="12.75">
      <c r="O182" s="234"/>
      <c r="P182" s="234"/>
      <c r="Q182" s="20"/>
      <c r="R182" s="20"/>
      <c r="S182" s="20"/>
      <c r="T182" s="20"/>
      <c r="U182" s="20"/>
      <c r="V182" s="20"/>
      <c r="W182" s="20"/>
    </row>
    <row r="183" spans="15:23" ht="12.75">
      <c r="O183" s="234"/>
      <c r="P183" s="234"/>
      <c r="Q183" s="20"/>
      <c r="R183" s="20"/>
      <c r="S183" s="20"/>
      <c r="T183" s="20"/>
      <c r="U183" s="20"/>
      <c r="V183" s="20"/>
      <c r="W183" s="20"/>
    </row>
    <row r="184" spans="15:23" ht="12.75">
      <c r="O184" s="234"/>
      <c r="P184" s="234"/>
      <c r="Q184" s="20"/>
      <c r="R184" s="20"/>
      <c r="S184" s="20"/>
      <c r="T184" s="20"/>
      <c r="U184" s="20"/>
      <c r="V184" s="20"/>
      <c r="W184" s="20"/>
    </row>
    <row r="185" spans="15:23" ht="12.75">
      <c r="O185" s="234"/>
      <c r="P185" s="234"/>
      <c r="Q185" s="20"/>
      <c r="R185" s="20"/>
      <c r="S185" s="20"/>
      <c r="T185" s="20"/>
      <c r="U185" s="20"/>
      <c r="V185" s="20"/>
      <c r="W185" s="20"/>
    </row>
    <row r="186" spans="15:23" ht="12.75">
      <c r="O186" s="234"/>
      <c r="P186" s="234"/>
      <c r="Q186" s="20"/>
      <c r="R186" s="20"/>
      <c r="S186" s="20"/>
      <c r="T186" s="20"/>
      <c r="U186" s="20"/>
      <c r="V186" s="20"/>
      <c r="W186" s="20"/>
    </row>
    <row r="187" spans="15:23" ht="12.75">
      <c r="O187" s="234"/>
      <c r="P187" s="234"/>
      <c r="Q187" s="20"/>
      <c r="R187" s="20"/>
      <c r="S187" s="20"/>
      <c r="T187" s="20"/>
      <c r="U187" s="20"/>
      <c r="V187" s="20"/>
      <c r="W187" s="20"/>
    </row>
    <row r="188" spans="15:23" ht="12.75">
      <c r="O188" s="234"/>
      <c r="P188" s="234"/>
      <c r="Q188" s="20"/>
      <c r="R188" s="20"/>
      <c r="S188" s="20"/>
      <c r="T188" s="20"/>
      <c r="U188" s="20"/>
      <c r="V188" s="20"/>
      <c r="W188" s="20"/>
    </row>
    <row r="189" spans="15:23" ht="12.75">
      <c r="O189" s="234"/>
      <c r="P189" s="234"/>
      <c r="Q189" s="20"/>
      <c r="R189" s="20"/>
      <c r="S189" s="20"/>
      <c r="T189" s="20"/>
      <c r="U189" s="20"/>
      <c r="V189" s="20"/>
      <c r="W189" s="20"/>
    </row>
    <row r="190" spans="15:23" ht="12.75">
      <c r="O190" s="234"/>
      <c r="P190" s="234"/>
      <c r="Q190" s="20"/>
      <c r="R190" s="20"/>
      <c r="S190" s="20"/>
      <c r="T190" s="20"/>
      <c r="U190" s="20"/>
      <c r="V190" s="20"/>
      <c r="W190" s="20"/>
    </row>
    <row r="191" spans="15:23" ht="12.75">
      <c r="O191" s="234"/>
      <c r="P191" s="234"/>
      <c r="Q191" s="20"/>
      <c r="R191" s="20"/>
      <c r="S191" s="20"/>
      <c r="T191" s="20"/>
      <c r="U191" s="20"/>
      <c r="V191" s="20"/>
      <c r="W191" s="20"/>
    </row>
    <row r="192" spans="15:23" ht="12.75">
      <c r="O192" s="234"/>
      <c r="P192" s="234"/>
      <c r="Q192" s="20"/>
      <c r="R192" s="20"/>
      <c r="S192" s="20"/>
      <c r="T192" s="20"/>
      <c r="U192" s="20"/>
      <c r="V192" s="20"/>
      <c r="W192" s="20"/>
    </row>
    <row r="193" spans="15:23" ht="12.75">
      <c r="O193" s="234"/>
      <c r="P193" s="234"/>
      <c r="Q193" s="20"/>
      <c r="R193" s="20"/>
      <c r="S193" s="20"/>
      <c r="T193" s="20"/>
      <c r="U193" s="20"/>
      <c r="V193" s="20"/>
      <c r="W193" s="20"/>
    </row>
    <row r="194" spans="15:23" ht="12.75">
      <c r="O194" s="234"/>
      <c r="P194" s="234"/>
      <c r="Q194" s="20"/>
      <c r="R194" s="20"/>
      <c r="S194" s="20"/>
      <c r="T194" s="20"/>
      <c r="U194" s="20"/>
      <c r="V194" s="20"/>
      <c r="W194" s="20"/>
    </row>
    <row r="195" spans="15:23" ht="12.75">
      <c r="O195" s="234"/>
      <c r="P195" s="234"/>
      <c r="Q195" s="20"/>
      <c r="R195" s="20"/>
      <c r="S195" s="20"/>
      <c r="T195" s="20"/>
      <c r="U195" s="20"/>
      <c r="V195" s="20"/>
      <c r="W195" s="20"/>
    </row>
    <row r="196" spans="15:23" ht="12.75">
      <c r="O196" s="234"/>
      <c r="P196" s="234"/>
      <c r="Q196" s="20"/>
      <c r="R196" s="20"/>
      <c r="S196" s="20"/>
      <c r="T196" s="20"/>
      <c r="U196" s="20"/>
      <c r="V196" s="20"/>
      <c r="W196" s="20"/>
    </row>
    <row r="197" spans="15:23" ht="12.75">
      <c r="O197" s="234"/>
      <c r="P197" s="234"/>
      <c r="Q197" s="20"/>
      <c r="R197" s="20"/>
      <c r="S197" s="20"/>
      <c r="T197" s="20"/>
      <c r="U197" s="20"/>
      <c r="V197" s="20"/>
      <c r="W197" s="20"/>
    </row>
    <row r="198" spans="15:23" ht="12.75">
      <c r="O198" s="234"/>
      <c r="P198" s="234"/>
      <c r="Q198" s="20"/>
      <c r="R198" s="20"/>
      <c r="S198" s="20"/>
      <c r="T198" s="20"/>
      <c r="U198" s="20"/>
      <c r="V198" s="20"/>
      <c r="W198" s="20"/>
    </row>
    <row r="199" spans="15:23" ht="12.75">
      <c r="O199" s="234"/>
      <c r="P199" s="234"/>
      <c r="Q199" s="20"/>
      <c r="R199" s="20"/>
      <c r="S199" s="20"/>
      <c r="T199" s="20"/>
      <c r="U199" s="20"/>
      <c r="V199" s="20"/>
      <c r="W199" s="20"/>
    </row>
    <row r="200" spans="15:23" ht="12.75">
      <c r="O200" s="234"/>
      <c r="P200" s="234"/>
      <c r="Q200" s="20"/>
      <c r="R200" s="20"/>
      <c r="S200" s="20"/>
      <c r="T200" s="20"/>
      <c r="U200" s="20"/>
      <c r="V200" s="20"/>
      <c r="W200" s="20"/>
    </row>
    <row r="201" spans="15:23" ht="12.75">
      <c r="O201" s="234"/>
      <c r="P201" s="234"/>
      <c r="Q201" s="20"/>
      <c r="R201" s="20"/>
      <c r="S201" s="20"/>
      <c r="T201" s="20"/>
      <c r="U201" s="20"/>
      <c r="V201" s="20"/>
      <c r="W201" s="20"/>
    </row>
    <row r="202" spans="15:23" ht="12.75">
      <c r="O202" s="234"/>
      <c r="P202" s="234"/>
      <c r="Q202" s="20"/>
      <c r="R202" s="20"/>
      <c r="S202" s="20"/>
      <c r="T202" s="20"/>
      <c r="U202" s="20"/>
      <c r="V202" s="20"/>
      <c r="W202" s="20"/>
    </row>
    <row r="203" spans="15:23" ht="12.75">
      <c r="O203" s="234"/>
      <c r="P203" s="234"/>
      <c r="Q203" s="20"/>
      <c r="R203" s="20"/>
      <c r="S203" s="20"/>
      <c r="T203" s="20"/>
      <c r="U203" s="20"/>
      <c r="V203" s="20"/>
      <c r="W203" s="20"/>
    </row>
    <row r="204" spans="15:23" ht="12.75">
      <c r="O204" s="234"/>
      <c r="P204" s="234"/>
      <c r="Q204" s="20"/>
      <c r="R204" s="20"/>
      <c r="S204" s="20"/>
      <c r="T204" s="20"/>
      <c r="U204" s="20"/>
      <c r="V204" s="20"/>
      <c r="W204" s="20"/>
    </row>
    <row r="205" spans="15:23" ht="12.75">
      <c r="O205" s="234"/>
      <c r="P205" s="234"/>
      <c r="Q205" s="20"/>
      <c r="R205" s="20"/>
      <c r="S205" s="20"/>
      <c r="T205" s="20"/>
      <c r="U205" s="20"/>
      <c r="V205" s="20"/>
      <c r="W205" s="20"/>
    </row>
    <row r="206" spans="15:23" ht="12.75">
      <c r="O206" s="234"/>
      <c r="P206" s="234"/>
      <c r="Q206" s="20"/>
      <c r="R206" s="20"/>
      <c r="S206" s="20"/>
      <c r="T206" s="20"/>
      <c r="U206" s="20"/>
      <c r="V206" s="20"/>
      <c r="W206" s="20"/>
    </row>
    <row r="207" spans="15:23" ht="12.75">
      <c r="O207" s="234"/>
      <c r="P207" s="234"/>
      <c r="Q207" s="20"/>
      <c r="R207" s="20"/>
      <c r="S207" s="20"/>
      <c r="T207" s="20"/>
      <c r="U207" s="20"/>
      <c r="V207" s="20"/>
      <c r="W207" s="20"/>
    </row>
    <row r="208" spans="15:23" ht="12.75">
      <c r="O208" s="234"/>
      <c r="P208" s="234"/>
      <c r="Q208" s="20"/>
      <c r="R208" s="20"/>
      <c r="S208" s="20"/>
      <c r="T208" s="20"/>
      <c r="U208" s="20"/>
      <c r="V208" s="20"/>
      <c r="W208" s="20"/>
    </row>
    <row r="209" spans="15:23" ht="12.75">
      <c r="O209" s="234"/>
      <c r="P209" s="234"/>
      <c r="Q209" s="20"/>
      <c r="R209" s="20"/>
      <c r="S209" s="20"/>
      <c r="T209" s="20"/>
      <c r="U209" s="20"/>
      <c r="V209" s="20"/>
      <c r="W209" s="20"/>
    </row>
    <row r="210" spans="15:23" ht="12.75">
      <c r="O210" s="234"/>
      <c r="P210" s="234"/>
      <c r="Q210" s="20"/>
      <c r="R210" s="20"/>
      <c r="S210" s="20"/>
      <c r="T210" s="20"/>
      <c r="U210" s="20"/>
      <c r="V210" s="20"/>
      <c r="W210" s="20"/>
    </row>
    <row r="211" spans="15:23" ht="12.75">
      <c r="O211" s="234"/>
      <c r="P211" s="234"/>
      <c r="Q211" s="20"/>
      <c r="R211" s="20"/>
      <c r="S211" s="20"/>
      <c r="T211" s="20"/>
      <c r="U211" s="20"/>
      <c r="V211" s="20"/>
      <c r="W211" s="20"/>
    </row>
    <row r="212" spans="15:23" ht="12.75">
      <c r="O212" s="234"/>
      <c r="P212" s="234"/>
      <c r="Q212" s="20"/>
      <c r="R212" s="20"/>
      <c r="S212" s="20"/>
      <c r="T212" s="20"/>
      <c r="U212" s="20"/>
      <c r="V212" s="20"/>
      <c r="W212" s="20"/>
    </row>
    <row r="213" spans="15:23" ht="12.75">
      <c r="O213" s="234"/>
      <c r="P213" s="234"/>
      <c r="Q213" s="20"/>
      <c r="R213" s="20"/>
      <c r="S213" s="20"/>
      <c r="T213" s="20"/>
      <c r="U213" s="20"/>
      <c r="V213" s="20"/>
      <c r="W213" s="20"/>
    </row>
    <row r="214" spans="15:23" ht="12.75">
      <c r="O214" s="234"/>
      <c r="P214" s="234"/>
      <c r="Q214" s="20"/>
      <c r="R214" s="20"/>
      <c r="S214" s="20"/>
      <c r="T214" s="20"/>
      <c r="U214" s="20"/>
      <c r="V214" s="20"/>
      <c r="W214" s="20"/>
    </row>
    <row r="215" spans="15:23" ht="12.75">
      <c r="O215" s="234"/>
      <c r="P215" s="234"/>
      <c r="Q215" s="20"/>
      <c r="R215" s="20"/>
      <c r="S215" s="20"/>
      <c r="T215" s="20"/>
      <c r="U215" s="20"/>
      <c r="V215" s="20"/>
      <c r="W215" s="20"/>
    </row>
    <row r="216" spans="15:23" ht="12.75">
      <c r="O216" s="234"/>
      <c r="P216" s="234"/>
      <c r="Q216" s="20"/>
      <c r="R216" s="20"/>
      <c r="S216" s="20"/>
      <c r="T216" s="20"/>
      <c r="U216" s="20"/>
      <c r="V216" s="20"/>
      <c r="W216" s="20"/>
    </row>
    <row r="217" spans="15:23" ht="12.75">
      <c r="O217" s="234"/>
      <c r="P217" s="234"/>
      <c r="Q217" s="20"/>
      <c r="R217" s="20"/>
      <c r="S217" s="20"/>
      <c r="T217" s="20"/>
      <c r="U217" s="20"/>
      <c r="V217" s="20"/>
      <c r="W217" s="20"/>
    </row>
    <row r="218" spans="15:23" ht="12.75">
      <c r="O218" s="234"/>
      <c r="P218" s="234"/>
      <c r="Q218" s="20"/>
      <c r="R218" s="20"/>
      <c r="S218" s="20"/>
      <c r="T218" s="20"/>
      <c r="U218" s="20"/>
      <c r="V218" s="20"/>
      <c r="W218" s="20"/>
    </row>
    <row r="219" spans="15:23" ht="12.75">
      <c r="O219" s="234"/>
      <c r="P219" s="234"/>
      <c r="Q219" s="20"/>
      <c r="R219" s="20"/>
      <c r="S219" s="20"/>
      <c r="T219" s="20"/>
      <c r="U219" s="20"/>
      <c r="V219" s="20"/>
      <c r="W219" s="20"/>
    </row>
    <row r="220" spans="15:23" ht="12.75">
      <c r="O220" s="234"/>
      <c r="P220" s="234"/>
      <c r="Q220" s="20"/>
      <c r="R220" s="20"/>
      <c r="S220" s="20"/>
      <c r="T220" s="20"/>
      <c r="U220" s="20"/>
      <c r="V220" s="20"/>
      <c r="W220" s="20"/>
    </row>
    <row r="221" spans="15:23" ht="12.75">
      <c r="O221" s="234"/>
      <c r="P221" s="234"/>
      <c r="Q221" s="20"/>
      <c r="R221" s="20"/>
      <c r="S221" s="20"/>
      <c r="T221" s="20"/>
      <c r="U221" s="20"/>
      <c r="V221" s="20"/>
      <c r="W221" s="20"/>
    </row>
    <row r="222" spans="15:23" ht="12.75">
      <c r="O222" s="234"/>
      <c r="P222" s="234"/>
      <c r="Q222" s="20"/>
      <c r="R222" s="20"/>
      <c r="S222" s="20"/>
      <c r="T222" s="20"/>
      <c r="U222" s="20"/>
      <c r="V222" s="20"/>
      <c r="W222" s="20"/>
    </row>
    <row r="223" spans="15:23" ht="12.75">
      <c r="O223" s="234"/>
      <c r="P223" s="234"/>
      <c r="Q223" s="20"/>
      <c r="R223" s="20"/>
      <c r="S223" s="20"/>
      <c r="T223" s="20"/>
      <c r="U223" s="20"/>
      <c r="V223" s="20"/>
      <c r="W223" s="20"/>
    </row>
    <row r="224" spans="15:23" ht="12.75">
      <c r="O224" s="234"/>
      <c r="P224" s="234"/>
      <c r="Q224" s="20"/>
      <c r="R224" s="20"/>
      <c r="S224" s="20"/>
      <c r="T224" s="20"/>
      <c r="U224" s="20"/>
      <c r="V224" s="20"/>
      <c r="W224" s="20"/>
    </row>
    <row r="225" spans="15:23" ht="12.75">
      <c r="O225" s="234"/>
      <c r="P225" s="234"/>
      <c r="Q225" s="20"/>
      <c r="R225" s="20"/>
      <c r="S225" s="20"/>
      <c r="T225" s="20"/>
      <c r="U225" s="20"/>
      <c r="V225" s="20"/>
      <c r="W225" s="20"/>
    </row>
    <row r="226" spans="15:23" ht="12.75">
      <c r="O226" s="234"/>
      <c r="P226" s="234"/>
      <c r="Q226" s="20"/>
      <c r="R226" s="20"/>
      <c r="S226" s="20"/>
      <c r="T226" s="20"/>
      <c r="U226" s="20"/>
      <c r="V226" s="20"/>
      <c r="W226" s="20"/>
    </row>
    <row r="227" spans="15:23" ht="12.75">
      <c r="O227" s="234"/>
      <c r="P227" s="234"/>
      <c r="Q227" s="20"/>
      <c r="R227" s="20"/>
      <c r="S227" s="20"/>
      <c r="T227" s="20"/>
      <c r="U227" s="20"/>
      <c r="V227" s="20"/>
      <c r="W227" s="20"/>
    </row>
    <row r="228" spans="15:23" ht="12.75">
      <c r="O228" s="234"/>
      <c r="P228" s="234"/>
      <c r="Q228" s="20"/>
      <c r="R228" s="20"/>
      <c r="S228" s="20"/>
      <c r="T228" s="20"/>
      <c r="U228" s="20"/>
      <c r="V228" s="20"/>
      <c r="W228" s="20"/>
    </row>
    <row r="229" spans="15:23" ht="12.75">
      <c r="O229" s="234"/>
      <c r="P229" s="234"/>
      <c r="Q229" s="20"/>
      <c r="R229" s="20"/>
      <c r="S229" s="20"/>
      <c r="T229" s="20"/>
      <c r="U229" s="20"/>
      <c r="V229" s="20"/>
      <c r="W229" s="20"/>
    </row>
    <row r="230" spans="15:23" ht="12.75">
      <c r="O230" s="234"/>
      <c r="P230" s="234"/>
      <c r="Q230" s="20"/>
      <c r="R230" s="20"/>
      <c r="S230" s="20"/>
      <c r="T230" s="20"/>
      <c r="U230" s="20"/>
      <c r="V230" s="20"/>
      <c r="W230" s="20"/>
    </row>
    <row r="231" spans="15:23" ht="12.75">
      <c r="O231" s="234"/>
      <c r="P231" s="234"/>
      <c r="Q231" s="20"/>
      <c r="R231" s="20"/>
      <c r="S231" s="20"/>
      <c r="T231" s="20"/>
      <c r="U231" s="20"/>
      <c r="V231" s="20"/>
      <c r="W231" s="20"/>
    </row>
    <row r="232" spans="15:23" ht="12.75">
      <c r="O232" s="234"/>
      <c r="P232" s="234"/>
      <c r="Q232" s="20"/>
      <c r="R232" s="20"/>
      <c r="S232" s="20"/>
      <c r="T232" s="20"/>
      <c r="U232" s="20"/>
      <c r="V232" s="20"/>
      <c r="W232" s="20"/>
    </row>
    <row r="233" spans="15:23" ht="12.75">
      <c r="O233" s="234"/>
      <c r="P233" s="234"/>
      <c r="Q233" s="20"/>
      <c r="R233" s="20"/>
      <c r="S233" s="20"/>
      <c r="T233" s="20"/>
      <c r="U233" s="20"/>
      <c r="V233" s="20"/>
      <c r="W233" s="20"/>
    </row>
    <row r="234" spans="15:23" ht="12.75">
      <c r="O234" s="234"/>
      <c r="P234" s="234"/>
      <c r="Q234" s="20"/>
      <c r="R234" s="20"/>
      <c r="S234" s="20"/>
      <c r="T234" s="20"/>
      <c r="U234" s="20"/>
      <c r="V234" s="20"/>
      <c r="W234" s="20"/>
    </row>
    <row r="235" spans="15:23" ht="12.75">
      <c r="O235" s="234"/>
      <c r="P235" s="234"/>
      <c r="Q235" s="20"/>
      <c r="R235" s="20"/>
      <c r="S235" s="20"/>
      <c r="T235" s="20"/>
      <c r="U235" s="20"/>
      <c r="V235" s="20"/>
      <c r="W235" s="20"/>
    </row>
    <row r="236" spans="15:23" ht="12.75">
      <c r="O236" s="234"/>
      <c r="P236" s="234"/>
      <c r="Q236" s="20"/>
      <c r="R236" s="20"/>
      <c r="S236" s="20"/>
      <c r="T236" s="20"/>
      <c r="U236" s="20"/>
      <c r="V236" s="20"/>
      <c r="W236" s="20"/>
    </row>
    <row r="237" spans="15:23" ht="12.75">
      <c r="O237" s="234"/>
      <c r="P237" s="234"/>
      <c r="Q237" s="20"/>
      <c r="R237" s="20"/>
      <c r="S237" s="20"/>
      <c r="T237" s="20"/>
      <c r="U237" s="20"/>
      <c r="V237" s="20"/>
      <c r="W237" s="20"/>
    </row>
    <row r="238" spans="15:23" ht="12.75">
      <c r="O238" s="234"/>
      <c r="P238" s="234"/>
      <c r="Q238" s="20"/>
      <c r="R238" s="20"/>
      <c r="S238" s="20"/>
      <c r="T238" s="20"/>
      <c r="U238" s="20"/>
      <c r="V238" s="20"/>
      <c r="W238" s="20"/>
    </row>
    <row r="239" spans="15:23" ht="12.75">
      <c r="O239" s="234"/>
      <c r="P239" s="234"/>
      <c r="Q239" s="20"/>
      <c r="R239" s="20"/>
      <c r="S239" s="20"/>
      <c r="T239" s="20"/>
      <c r="U239" s="20"/>
      <c r="V239" s="20"/>
      <c r="W239" s="20"/>
    </row>
    <row r="240" spans="15:23" ht="12.75">
      <c r="O240" s="234"/>
      <c r="P240" s="234"/>
      <c r="Q240" s="20"/>
      <c r="R240" s="20"/>
      <c r="S240" s="20"/>
      <c r="T240" s="20"/>
      <c r="U240" s="20"/>
      <c r="V240" s="20"/>
      <c r="W240" s="20"/>
    </row>
    <row r="241" spans="15:23" ht="12.75">
      <c r="O241" s="234"/>
      <c r="P241" s="234"/>
      <c r="Q241" s="20"/>
      <c r="R241" s="20"/>
      <c r="S241" s="20"/>
      <c r="T241" s="20"/>
      <c r="U241" s="20"/>
      <c r="V241" s="20"/>
      <c r="W241" s="20"/>
    </row>
    <row r="242" spans="15:23" ht="12.75">
      <c r="O242" s="234"/>
      <c r="P242" s="234"/>
      <c r="Q242" s="20"/>
      <c r="R242" s="20"/>
      <c r="S242" s="20"/>
      <c r="T242" s="20"/>
      <c r="U242" s="20"/>
      <c r="V242" s="20"/>
      <c r="W242" s="20"/>
    </row>
    <row r="243" spans="15:23" ht="12.75">
      <c r="O243" s="234"/>
      <c r="P243" s="234"/>
      <c r="Q243" s="20"/>
      <c r="R243" s="20"/>
      <c r="S243" s="20"/>
      <c r="T243" s="20"/>
      <c r="U243" s="20"/>
      <c r="V243" s="20"/>
      <c r="W243" s="20"/>
    </row>
    <row r="244" spans="15:23" ht="12.75">
      <c r="O244" s="234"/>
      <c r="P244" s="234"/>
      <c r="Q244" s="20"/>
      <c r="R244" s="20"/>
      <c r="S244" s="20"/>
      <c r="T244" s="20"/>
      <c r="U244" s="20"/>
      <c r="V244" s="20"/>
      <c r="W244" s="20"/>
    </row>
    <row r="245" spans="15:23" ht="12.75">
      <c r="O245" s="234"/>
      <c r="P245" s="234"/>
      <c r="Q245" s="20"/>
      <c r="R245" s="20"/>
      <c r="S245" s="20"/>
      <c r="T245" s="20"/>
      <c r="U245" s="20"/>
      <c r="V245" s="20"/>
      <c r="W245" s="20"/>
    </row>
    <row r="246" spans="15:23" ht="12.75">
      <c r="O246" s="234"/>
      <c r="P246" s="234"/>
      <c r="Q246" s="20"/>
      <c r="R246" s="20"/>
      <c r="S246" s="20"/>
      <c r="T246" s="20"/>
      <c r="U246" s="20"/>
      <c r="V246" s="20"/>
      <c r="W246" s="20"/>
    </row>
    <row r="247" spans="15:23" ht="12.75">
      <c r="O247" s="234"/>
      <c r="P247" s="234"/>
      <c r="Q247" s="20"/>
      <c r="R247" s="20"/>
      <c r="S247" s="20"/>
      <c r="T247" s="20"/>
      <c r="U247" s="20"/>
      <c r="V247" s="20"/>
      <c r="W247" s="20"/>
    </row>
    <row r="248" spans="15:23" ht="12.75">
      <c r="O248" s="234"/>
      <c r="P248" s="234"/>
      <c r="Q248" s="20"/>
      <c r="R248" s="20"/>
      <c r="S248" s="20"/>
      <c r="T248" s="20"/>
      <c r="U248" s="20"/>
      <c r="V248" s="20"/>
      <c r="W248" s="20"/>
    </row>
    <row r="249" spans="15:23" ht="12.75">
      <c r="O249" s="234"/>
      <c r="P249" s="234"/>
      <c r="Q249" s="20"/>
      <c r="R249" s="20"/>
      <c r="S249" s="20"/>
      <c r="T249" s="20"/>
      <c r="U249" s="20"/>
      <c r="V249" s="20"/>
      <c r="W249" s="20"/>
    </row>
    <row r="250" spans="15:23" ht="12.75">
      <c r="O250" s="234"/>
      <c r="P250" s="234"/>
      <c r="Q250" s="20"/>
      <c r="R250" s="20"/>
      <c r="S250" s="20"/>
      <c r="T250" s="20"/>
      <c r="U250" s="20"/>
      <c r="V250" s="20"/>
      <c r="W250" s="20"/>
    </row>
    <row r="251" spans="15:23" ht="12.75">
      <c r="O251" s="234"/>
      <c r="P251" s="234"/>
      <c r="Q251" s="20"/>
      <c r="R251" s="20"/>
      <c r="S251" s="20"/>
      <c r="T251" s="20"/>
      <c r="U251" s="20"/>
      <c r="V251" s="20"/>
      <c r="W251" s="20"/>
    </row>
    <row r="252" spans="15:23" ht="12.75">
      <c r="O252" s="234"/>
      <c r="P252" s="234"/>
      <c r="Q252" s="20"/>
      <c r="R252" s="20"/>
      <c r="S252" s="20"/>
      <c r="T252" s="20"/>
      <c r="U252" s="20"/>
      <c r="V252" s="20"/>
      <c r="W252" s="20"/>
    </row>
    <row r="253" spans="15:23" ht="12.75">
      <c r="O253" s="234"/>
      <c r="P253" s="234"/>
      <c r="Q253" s="20"/>
      <c r="R253" s="20"/>
      <c r="S253" s="20"/>
      <c r="T253" s="20"/>
      <c r="U253" s="20"/>
      <c r="V253" s="20"/>
      <c r="W253" s="20"/>
    </row>
    <row r="254" spans="15:23" ht="12.75">
      <c r="O254" s="234"/>
      <c r="P254" s="234"/>
      <c r="Q254" s="20"/>
      <c r="R254" s="20"/>
      <c r="S254" s="20"/>
      <c r="T254" s="20"/>
      <c r="U254" s="20"/>
      <c r="V254" s="20"/>
      <c r="W254" s="20"/>
    </row>
    <row r="255" spans="15:23" ht="12.75">
      <c r="O255" s="234"/>
      <c r="P255" s="234"/>
      <c r="Q255" s="20"/>
      <c r="R255" s="20"/>
      <c r="S255" s="20"/>
      <c r="T255" s="20"/>
      <c r="U255" s="20"/>
      <c r="V255" s="20"/>
      <c r="W255" s="20"/>
    </row>
    <row r="256" spans="15:23" ht="12.75">
      <c r="O256" s="234"/>
      <c r="P256" s="234"/>
      <c r="Q256" s="20"/>
      <c r="R256" s="20"/>
      <c r="S256" s="20"/>
      <c r="T256" s="20"/>
      <c r="U256" s="20"/>
      <c r="V256" s="20"/>
      <c r="W256" s="20"/>
    </row>
    <row r="257" spans="15:23" ht="12.75">
      <c r="O257" s="234"/>
      <c r="P257" s="234"/>
      <c r="Q257" s="20"/>
      <c r="R257" s="20"/>
      <c r="S257" s="20"/>
      <c r="T257" s="20"/>
      <c r="U257" s="20"/>
      <c r="V257" s="20"/>
      <c r="W257" s="20"/>
    </row>
    <row r="258" spans="15:23" ht="12.75">
      <c r="O258" s="234"/>
      <c r="P258" s="234"/>
      <c r="Q258" s="20"/>
      <c r="R258" s="20"/>
      <c r="S258" s="20"/>
      <c r="T258" s="20"/>
      <c r="U258" s="20"/>
      <c r="V258" s="20"/>
      <c r="W258" s="20"/>
    </row>
    <row r="259" spans="15:23" ht="12.75">
      <c r="O259" s="234"/>
      <c r="P259" s="234"/>
      <c r="Q259" s="20"/>
      <c r="R259" s="20"/>
      <c r="S259" s="20"/>
      <c r="T259" s="20"/>
      <c r="U259" s="20"/>
      <c r="V259" s="20"/>
      <c r="W259" s="20"/>
    </row>
    <row r="260" spans="15:23" ht="12.75">
      <c r="O260" s="234"/>
      <c r="P260" s="234"/>
      <c r="Q260" s="20"/>
      <c r="R260" s="20"/>
      <c r="S260" s="20"/>
      <c r="T260" s="20"/>
      <c r="U260" s="20"/>
      <c r="V260" s="20"/>
      <c r="W260" s="20"/>
    </row>
    <row r="261" spans="15:23" ht="12.75">
      <c r="O261" s="234"/>
      <c r="P261" s="234"/>
      <c r="Q261" s="20"/>
      <c r="R261" s="20"/>
      <c r="S261" s="20"/>
      <c r="T261" s="20"/>
      <c r="U261" s="20"/>
      <c r="V261" s="20"/>
      <c r="W261" s="20"/>
    </row>
    <row r="262" spans="15:23" ht="12.75">
      <c r="O262" s="234"/>
      <c r="P262" s="234"/>
      <c r="Q262" s="20"/>
      <c r="R262" s="20"/>
      <c r="S262" s="20"/>
      <c r="T262" s="20"/>
      <c r="U262" s="20"/>
      <c r="V262" s="20"/>
      <c r="W262" s="20"/>
    </row>
    <row r="263" spans="15:23" ht="12.75">
      <c r="O263" s="234"/>
      <c r="P263" s="234"/>
      <c r="Q263" s="20"/>
      <c r="R263" s="20"/>
      <c r="S263" s="20"/>
      <c r="T263" s="20"/>
      <c r="U263" s="20"/>
      <c r="V263" s="20"/>
      <c r="W263" s="20"/>
    </row>
    <row r="264" spans="15:23" ht="12.75">
      <c r="O264" s="234"/>
      <c r="P264" s="234"/>
      <c r="Q264" s="20"/>
      <c r="R264" s="20"/>
      <c r="S264" s="20"/>
      <c r="T264" s="20"/>
      <c r="U264" s="20"/>
      <c r="V264" s="20"/>
      <c r="W264" s="20"/>
    </row>
    <row r="265" spans="15:23" ht="12.75">
      <c r="O265" s="234"/>
      <c r="P265" s="234"/>
      <c r="Q265" s="20"/>
      <c r="R265" s="20"/>
      <c r="S265" s="20"/>
      <c r="T265" s="20"/>
      <c r="U265" s="20"/>
      <c r="V265" s="20"/>
      <c r="W265" s="20"/>
    </row>
    <row r="266" spans="15:23" ht="12.75">
      <c r="O266" s="234"/>
      <c r="P266" s="234"/>
      <c r="Q266" s="20"/>
      <c r="R266" s="20"/>
      <c r="S266" s="20"/>
      <c r="T266" s="20"/>
      <c r="U266" s="20"/>
      <c r="V266" s="20"/>
      <c r="W266" s="20"/>
    </row>
    <row r="267" spans="15:23" ht="12.75">
      <c r="O267" s="234"/>
      <c r="P267" s="234"/>
      <c r="Q267" s="20"/>
      <c r="R267" s="20"/>
      <c r="S267" s="20"/>
      <c r="T267" s="20"/>
      <c r="U267" s="20"/>
      <c r="V267" s="20"/>
      <c r="W267" s="20"/>
    </row>
    <row r="268" spans="15:23" ht="12.75">
      <c r="O268" s="234"/>
      <c r="P268" s="234"/>
      <c r="Q268" s="20"/>
      <c r="R268" s="20"/>
      <c r="S268" s="20"/>
      <c r="T268" s="20"/>
      <c r="U268" s="20"/>
      <c r="V268" s="20"/>
      <c r="W268" s="20"/>
    </row>
    <row r="269" spans="15:23" ht="12.75">
      <c r="O269" s="234"/>
      <c r="P269" s="234"/>
      <c r="Q269" s="20"/>
      <c r="R269" s="20"/>
      <c r="S269" s="20"/>
      <c r="T269" s="20"/>
      <c r="U269" s="20"/>
      <c r="V269" s="20"/>
      <c r="W269" s="20"/>
    </row>
    <row r="270" spans="15:23" ht="12.75">
      <c r="O270" s="234"/>
      <c r="P270" s="234"/>
      <c r="Q270" s="20"/>
      <c r="R270" s="20"/>
      <c r="S270" s="20"/>
      <c r="T270" s="20"/>
      <c r="U270" s="20"/>
      <c r="V270" s="20"/>
      <c r="W270" s="20"/>
    </row>
    <row r="271" spans="15:23" ht="12.75">
      <c r="O271" s="234"/>
      <c r="P271" s="234"/>
      <c r="Q271" s="20"/>
      <c r="R271" s="20"/>
      <c r="S271" s="20"/>
      <c r="T271" s="20"/>
      <c r="U271" s="20"/>
      <c r="V271" s="20"/>
      <c r="W271" s="20"/>
    </row>
    <row r="272" spans="15:23" ht="12.75">
      <c r="O272" s="234"/>
      <c r="P272" s="234"/>
      <c r="Q272" s="20"/>
      <c r="R272" s="20"/>
      <c r="S272" s="20"/>
      <c r="T272" s="20"/>
      <c r="U272" s="20"/>
      <c r="V272" s="20"/>
      <c r="W272" s="20"/>
    </row>
    <row r="273" spans="15:23" ht="12.75">
      <c r="O273" s="234"/>
      <c r="P273" s="234"/>
      <c r="Q273" s="20"/>
      <c r="R273" s="20"/>
      <c r="S273" s="20"/>
      <c r="T273" s="20"/>
      <c r="U273" s="20"/>
      <c r="V273" s="20"/>
      <c r="W273" s="20"/>
    </row>
    <row r="274" spans="15:23" ht="12.75">
      <c r="O274" s="234"/>
      <c r="P274" s="234"/>
      <c r="Q274" s="20"/>
      <c r="R274" s="20"/>
      <c r="S274" s="20"/>
      <c r="T274" s="20"/>
      <c r="U274" s="20"/>
      <c r="V274" s="20"/>
      <c r="W274" s="20"/>
    </row>
    <row r="275" spans="15:23" ht="12.75">
      <c r="O275" s="234"/>
      <c r="P275" s="234"/>
      <c r="Q275" s="20"/>
      <c r="R275" s="20"/>
      <c r="S275" s="20"/>
      <c r="T275" s="20"/>
      <c r="U275" s="20"/>
      <c r="V275" s="20"/>
      <c r="W275" s="20"/>
    </row>
    <row r="276" spans="15:23" ht="12.75">
      <c r="O276" s="234"/>
      <c r="P276" s="234"/>
      <c r="Q276" s="20"/>
      <c r="R276" s="20"/>
      <c r="S276" s="20"/>
      <c r="T276" s="20"/>
      <c r="U276" s="20"/>
      <c r="V276" s="20"/>
      <c r="W276" s="20"/>
    </row>
    <row r="277" spans="15:23" ht="12.75">
      <c r="O277" s="234"/>
      <c r="P277" s="234"/>
      <c r="Q277" s="20"/>
      <c r="R277" s="20"/>
      <c r="S277" s="20"/>
      <c r="T277" s="20"/>
      <c r="U277" s="20"/>
      <c r="V277" s="20"/>
      <c r="W277" s="20"/>
    </row>
    <row r="278" spans="15:23" ht="12.75">
      <c r="O278" s="234"/>
      <c r="P278" s="234"/>
      <c r="Q278" s="20"/>
      <c r="R278" s="20"/>
      <c r="S278" s="20"/>
      <c r="T278" s="20"/>
      <c r="U278" s="20"/>
      <c r="V278" s="20"/>
      <c r="W278" s="20"/>
    </row>
    <row r="279" spans="15:23" ht="12.75">
      <c r="O279" s="234"/>
      <c r="P279" s="234"/>
      <c r="Q279" s="20"/>
      <c r="R279" s="20"/>
      <c r="S279" s="20"/>
      <c r="T279" s="20"/>
      <c r="U279" s="20"/>
      <c r="V279" s="20"/>
      <c r="W279" s="20"/>
    </row>
    <row r="280" spans="15:23" ht="12.75">
      <c r="O280" s="234"/>
      <c r="P280" s="234"/>
      <c r="Q280" s="20"/>
      <c r="R280" s="20"/>
      <c r="S280" s="20"/>
      <c r="T280" s="20"/>
      <c r="U280" s="20"/>
      <c r="V280" s="20"/>
      <c r="W280" s="20"/>
    </row>
    <row r="281" spans="15:23" ht="12.75">
      <c r="O281" s="234"/>
      <c r="P281" s="234"/>
      <c r="Q281" s="20"/>
      <c r="R281" s="20"/>
      <c r="S281" s="20"/>
      <c r="T281" s="20"/>
      <c r="U281" s="20"/>
      <c r="V281" s="20"/>
      <c r="W281" s="20"/>
    </row>
    <row r="282" spans="15:23" ht="12.75">
      <c r="O282" s="234"/>
      <c r="P282" s="234"/>
      <c r="Q282" s="20"/>
      <c r="R282" s="20"/>
      <c r="S282" s="20"/>
      <c r="T282" s="20"/>
      <c r="U282" s="20"/>
      <c r="V282" s="20"/>
      <c r="W282" s="20"/>
    </row>
    <row r="283" spans="15:23" ht="12.75">
      <c r="O283" s="234"/>
      <c r="P283" s="234"/>
      <c r="Q283" s="20"/>
      <c r="R283" s="20"/>
      <c r="S283" s="20"/>
      <c r="T283" s="20"/>
      <c r="U283" s="20"/>
      <c r="V283" s="20"/>
      <c r="W283" s="20"/>
    </row>
    <row r="284" spans="17:23" ht="12.75">
      <c r="Q284" s="20"/>
      <c r="R284" s="20"/>
      <c r="S284" s="20"/>
      <c r="T284" s="20"/>
      <c r="U284" s="20"/>
      <c r="V284" s="20"/>
      <c r="W284" s="20"/>
    </row>
    <row r="285" spans="17:23" ht="12.75">
      <c r="Q285" s="20"/>
      <c r="R285" s="20"/>
      <c r="S285" s="20"/>
      <c r="T285" s="20"/>
      <c r="U285" s="20"/>
      <c r="V285" s="20"/>
      <c r="W285" s="20"/>
    </row>
    <row r="286" spans="17:23" ht="12.75">
      <c r="Q286" s="20"/>
      <c r="R286" s="20"/>
      <c r="S286" s="20"/>
      <c r="T286" s="20"/>
      <c r="U286" s="20"/>
      <c r="V286" s="20"/>
      <c r="W286" s="20"/>
    </row>
    <row r="287" spans="17:23" ht="12.75">
      <c r="Q287" s="20"/>
      <c r="R287" s="20"/>
      <c r="S287" s="20"/>
      <c r="T287" s="20"/>
      <c r="U287" s="20"/>
      <c r="V287" s="20"/>
      <c r="W287" s="20"/>
    </row>
    <row r="288" spans="17:23" ht="12.75">
      <c r="Q288" s="20"/>
      <c r="R288" s="20"/>
      <c r="S288" s="20"/>
      <c r="T288" s="20"/>
      <c r="U288" s="20"/>
      <c r="V288" s="20"/>
      <c r="W288" s="20"/>
    </row>
    <row r="289" spans="17:23" ht="12.75">
      <c r="Q289" s="20"/>
      <c r="R289" s="20"/>
      <c r="S289" s="20"/>
      <c r="T289" s="20"/>
      <c r="U289" s="20"/>
      <c r="V289" s="20"/>
      <c r="W289" s="20"/>
    </row>
    <row r="290" spans="17:23" ht="12.75">
      <c r="Q290" s="20"/>
      <c r="R290" s="20"/>
      <c r="S290" s="20"/>
      <c r="T290" s="20"/>
      <c r="U290" s="20"/>
      <c r="V290" s="20"/>
      <c r="W290" s="20"/>
    </row>
    <row r="291" spans="17:23" ht="12.75">
      <c r="Q291" s="20"/>
      <c r="R291" s="20"/>
      <c r="S291" s="20"/>
      <c r="T291" s="20"/>
      <c r="U291" s="20"/>
      <c r="V291" s="20"/>
      <c r="W291" s="20"/>
    </row>
    <row r="292" spans="17:23" ht="12.75">
      <c r="Q292" s="20"/>
      <c r="R292" s="20"/>
      <c r="S292" s="20"/>
      <c r="T292" s="20"/>
      <c r="U292" s="20"/>
      <c r="V292" s="20"/>
      <c r="W292" s="20"/>
    </row>
    <row r="293" spans="17:23" ht="12.75">
      <c r="Q293" s="20"/>
      <c r="R293" s="20"/>
      <c r="S293" s="20"/>
      <c r="T293" s="20"/>
      <c r="U293" s="20"/>
      <c r="V293" s="20"/>
      <c r="W293" s="20"/>
    </row>
    <row r="294" spans="17:23" ht="12.75">
      <c r="Q294" s="20"/>
      <c r="R294" s="20"/>
      <c r="S294" s="20"/>
      <c r="T294" s="20"/>
      <c r="U294" s="20"/>
      <c r="V294" s="20"/>
      <c r="W294" s="20"/>
    </row>
    <row r="295" spans="17:23" ht="12.75">
      <c r="Q295" s="20"/>
      <c r="R295" s="20"/>
      <c r="S295" s="20"/>
      <c r="T295" s="20"/>
      <c r="U295" s="20"/>
      <c r="V295" s="20"/>
      <c r="W295" s="20"/>
    </row>
    <row r="296" spans="17:23" ht="12.75">
      <c r="Q296" s="20"/>
      <c r="R296" s="20"/>
      <c r="S296" s="20"/>
      <c r="T296" s="20"/>
      <c r="U296" s="20"/>
      <c r="V296" s="20"/>
      <c r="W296" s="20"/>
    </row>
    <row r="297" spans="17:23" ht="12.75">
      <c r="Q297" s="20"/>
      <c r="R297" s="20"/>
      <c r="S297" s="20"/>
      <c r="T297" s="20"/>
      <c r="U297" s="20"/>
      <c r="V297" s="20"/>
      <c r="W297" s="20"/>
    </row>
    <row r="298" spans="17:23" ht="12.75">
      <c r="Q298" s="20"/>
      <c r="R298" s="20"/>
      <c r="S298" s="20"/>
      <c r="T298" s="20"/>
      <c r="U298" s="20"/>
      <c r="V298" s="20"/>
      <c r="W298" s="20"/>
    </row>
    <row r="299" spans="17:23" ht="12.75">
      <c r="Q299" s="20"/>
      <c r="R299" s="20"/>
      <c r="S299" s="20"/>
      <c r="T299" s="20"/>
      <c r="U299" s="20"/>
      <c r="V299" s="20"/>
      <c r="W299" s="20"/>
    </row>
    <row r="300" spans="17:23" ht="12.75">
      <c r="Q300" s="20"/>
      <c r="R300" s="20"/>
      <c r="S300" s="20"/>
      <c r="T300" s="20"/>
      <c r="U300" s="20"/>
      <c r="V300" s="20"/>
      <c r="W300" s="20"/>
    </row>
    <row r="301" spans="17:23" ht="12.75">
      <c r="Q301" s="20"/>
      <c r="R301" s="20"/>
      <c r="S301" s="20"/>
      <c r="T301" s="20"/>
      <c r="U301" s="20"/>
      <c r="V301" s="20"/>
      <c r="W301" s="20"/>
    </row>
    <row r="302" spans="17:23" ht="12.75">
      <c r="Q302" s="20"/>
      <c r="R302" s="20"/>
      <c r="S302" s="20"/>
      <c r="T302" s="20"/>
      <c r="U302" s="20"/>
      <c r="V302" s="20"/>
      <c r="W302" s="20"/>
    </row>
    <row r="303" spans="17:23" ht="12.75">
      <c r="Q303" s="20"/>
      <c r="R303" s="20"/>
      <c r="S303" s="20"/>
      <c r="T303" s="20"/>
      <c r="U303" s="20"/>
      <c r="V303" s="20"/>
      <c r="W303" s="20"/>
    </row>
    <row r="304" spans="17:23" ht="12.75">
      <c r="Q304" s="20"/>
      <c r="R304" s="20"/>
      <c r="S304" s="20"/>
      <c r="T304" s="20"/>
      <c r="U304" s="20"/>
      <c r="V304" s="20"/>
      <c r="W304" s="20"/>
    </row>
    <row r="305" spans="17:23" ht="12.75">
      <c r="Q305" s="20"/>
      <c r="R305" s="20"/>
      <c r="S305" s="20"/>
      <c r="T305" s="20"/>
      <c r="U305" s="20"/>
      <c r="V305" s="20"/>
      <c r="W305" s="20"/>
    </row>
    <row r="306" spans="17:23" ht="12.75">
      <c r="Q306" s="20"/>
      <c r="R306" s="20"/>
      <c r="S306" s="20"/>
      <c r="T306" s="20"/>
      <c r="U306" s="20"/>
      <c r="V306" s="20"/>
      <c r="W306" s="20"/>
    </row>
    <row r="307" spans="17:23" ht="12.75">
      <c r="Q307" s="20"/>
      <c r="R307" s="20"/>
      <c r="S307" s="20"/>
      <c r="T307" s="20"/>
      <c r="U307" s="20"/>
      <c r="V307" s="20"/>
      <c r="W307" s="20"/>
    </row>
    <row r="308" spans="17:23" ht="12.75">
      <c r="Q308" s="20"/>
      <c r="R308" s="20"/>
      <c r="S308" s="20"/>
      <c r="T308" s="20"/>
      <c r="U308" s="20"/>
      <c r="V308" s="20"/>
      <c r="W308" s="20"/>
    </row>
    <row r="309" spans="17:23" ht="12.75">
      <c r="Q309" s="20"/>
      <c r="R309" s="20"/>
      <c r="S309" s="20"/>
      <c r="T309" s="20"/>
      <c r="U309" s="20"/>
      <c r="V309" s="20"/>
      <c r="W309" s="20"/>
    </row>
    <row r="310" spans="17:23" ht="12.75">
      <c r="Q310" s="20"/>
      <c r="R310" s="20"/>
      <c r="S310" s="20"/>
      <c r="T310" s="20"/>
      <c r="U310" s="20"/>
      <c r="V310" s="20"/>
      <c r="W310" s="20"/>
    </row>
    <row r="311" spans="17:23" ht="12.75">
      <c r="Q311" s="20"/>
      <c r="R311" s="20"/>
      <c r="S311" s="20"/>
      <c r="T311" s="20"/>
      <c r="U311" s="20"/>
      <c r="V311" s="20"/>
      <c r="W311" s="20"/>
    </row>
    <row r="312" spans="17:23" ht="12.75">
      <c r="Q312" s="20"/>
      <c r="R312" s="20"/>
      <c r="S312" s="20"/>
      <c r="T312" s="20"/>
      <c r="U312" s="20"/>
      <c r="V312" s="20"/>
      <c r="W312" s="20"/>
    </row>
    <row r="313" spans="17:23" ht="12.75">
      <c r="Q313" s="20"/>
      <c r="R313" s="20"/>
      <c r="S313" s="20"/>
      <c r="T313" s="20"/>
      <c r="U313" s="20"/>
      <c r="V313" s="20"/>
      <c r="W313" s="20"/>
    </row>
    <row r="314" spans="17:23" ht="12.75">
      <c r="Q314" s="20"/>
      <c r="R314" s="20"/>
      <c r="S314" s="20"/>
      <c r="T314" s="20"/>
      <c r="U314" s="20"/>
      <c r="V314" s="20"/>
      <c r="W314" s="20"/>
    </row>
    <row r="315" spans="17:23" ht="12.75">
      <c r="Q315" s="20"/>
      <c r="R315" s="20"/>
      <c r="S315" s="20"/>
      <c r="T315" s="20"/>
      <c r="U315" s="20"/>
      <c r="V315" s="20"/>
      <c r="W315" s="20"/>
    </row>
    <row r="316" spans="17:23" ht="12.75">
      <c r="Q316" s="20"/>
      <c r="R316" s="20"/>
      <c r="S316" s="20"/>
      <c r="T316" s="20"/>
      <c r="U316" s="20"/>
      <c r="V316" s="20"/>
      <c r="W316" s="20"/>
    </row>
    <row r="317" spans="17:23" ht="12.75">
      <c r="Q317" s="20"/>
      <c r="R317" s="20"/>
      <c r="S317" s="20"/>
      <c r="T317" s="20"/>
      <c r="U317" s="20"/>
      <c r="V317" s="20"/>
      <c r="W317" s="20"/>
    </row>
    <row r="318" spans="17:23" ht="12.75">
      <c r="Q318" s="20"/>
      <c r="R318" s="20"/>
      <c r="S318" s="20"/>
      <c r="T318" s="20"/>
      <c r="U318" s="20"/>
      <c r="V318" s="20"/>
      <c r="W318" s="20"/>
    </row>
    <row r="319" spans="17:23" ht="12.75">
      <c r="Q319" s="20"/>
      <c r="R319" s="20"/>
      <c r="S319" s="20"/>
      <c r="T319" s="20"/>
      <c r="U319" s="20"/>
      <c r="V319" s="20"/>
      <c r="W319" s="20"/>
    </row>
    <row r="320" spans="17:23" ht="12.75">
      <c r="Q320" s="20"/>
      <c r="R320" s="20"/>
      <c r="S320" s="20"/>
      <c r="T320" s="20"/>
      <c r="U320" s="20"/>
      <c r="V320" s="20"/>
      <c r="W320" s="20"/>
    </row>
    <row r="321" spans="17:23" ht="12.75">
      <c r="Q321" s="20"/>
      <c r="R321" s="20"/>
      <c r="S321" s="20"/>
      <c r="T321" s="20"/>
      <c r="U321" s="20"/>
      <c r="V321" s="20"/>
      <c r="W321" s="20"/>
    </row>
    <row r="322" spans="17:23" ht="12.75">
      <c r="Q322" s="20"/>
      <c r="R322" s="20"/>
      <c r="S322" s="20"/>
      <c r="T322" s="20"/>
      <c r="U322" s="20"/>
      <c r="V322" s="20"/>
      <c r="W322" s="20"/>
    </row>
    <row r="323" spans="17:23" ht="12.75">
      <c r="Q323" s="20"/>
      <c r="R323" s="20"/>
      <c r="S323" s="20"/>
      <c r="T323" s="20"/>
      <c r="U323" s="20"/>
      <c r="V323" s="20"/>
      <c r="W323" s="20"/>
    </row>
    <row r="324" spans="17:23" ht="12.75">
      <c r="Q324" s="20"/>
      <c r="R324" s="20"/>
      <c r="S324" s="20"/>
      <c r="T324" s="20"/>
      <c r="U324" s="20"/>
      <c r="V324" s="20"/>
      <c r="W324" s="20"/>
    </row>
    <row r="325" spans="17:23" ht="12.75">
      <c r="Q325" s="20"/>
      <c r="R325" s="20"/>
      <c r="S325" s="20"/>
      <c r="T325" s="20"/>
      <c r="U325" s="20"/>
      <c r="V325" s="20"/>
      <c r="W325" s="20"/>
    </row>
    <row r="326" spans="17:23" ht="12.75">
      <c r="Q326" s="20"/>
      <c r="R326" s="20"/>
      <c r="S326" s="20"/>
      <c r="T326" s="20"/>
      <c r="U326" s="20"/>
      <c r="V326" s="20"/>
      <c r="W326" s="20"/>
    </row>
    <row r="327" spans="17:23" ht="12.75">
      <c r="Q327" s="20"/>
      <c r="R327" s="20"/>
      <c r="S327" s="20"/>
      <c r="T327" s="20"/>
      <c r="U327" s="20"/>
      <c r="V327" s="20"/>
      <c r="W327" s="20"/>
    </row>
    <row r="328" spans="17:23" ht="12.75">
      <c r="Q328" s="20"/>
      <c r="R328" s="20"/>
      <c r="S328" s="20"/>
      <c r="T328" s="20"/>
      <c r="U328" s="20"/>
      <c r="V328" s="20"/>
      <c r="W328" s="20"/>
    </row>
    <row r="329" spans="17:23" ht="12.75">
      <c r="Q329" s="20"/>
      <c r="R329" s="20"/>
      <c r="S329" s="20"/>
      <c r="T329" s="20"/>
      <c r="U329" s="20"/>
      <c r="V329" s="20"/>
      <c r="W329" s="20"/>
    </row>
    <row r="330" spans="17:23" ht="12.75">
      <c r="Q330" s="20"/>
      <c r="R330" s="20"/>
      <c r="S330" s="20"/>
      <c r="T330" s="20"/>
      <c r="U330" s="20"/>
      <c r="V330" s="20"/>
      <c r="W330" s="20"/>
    </row>
    <row r="331" spans="17:23" ht="12.75">
      <c r="Q331" s="20"/>
      <c r="R331" s="20"/>
      <c r="S331" s="20"/>
      <c r="T331" s="20"/>
      <c r="U331" s="20"/>
      <c r="V331" s="20"/>
      <c r="W331" s="20"/>
    </row>
    <row r="332" spans="17:23" ht="12.75">
      <c r="Q332" s="20"/>
      <c r="R332" s="20"/>
      <c r="S332" s="20"/>
      <c r="T332" s="20"/>
      <c r="U332" s="20"/>
      <c r="V332" s="20"/>
      <c r="W332" s="20"/>
    </row>
    <row r="333" spans="17:23" ht="12.75">
      <c r="Q333" s="20"/>
      <c r="R333" s="20"/>
      <c r="S333" s="20"/>
      <c r="T333" s="20"/>
      <c r="U333" s="20"/>
      <c r="V333" s="20"/>
      <c r="W333" s="20"/>
    </row>
    <row r="334" spans="17:23" ht="12.75">
      <c r="Q334" s="20"/>
      <c r="R334" s="20"/>
      <c r="S334" s="20"/>
      <c r="T334" s="20"/>
      <c r="U334" s="20"/>
      <c r="V334" s="20"/>
      <c r="W334" s="20"/>
    </row>
    <row r="335" spans="17:23" ht="12.75">
      <c r="Q335" s="20"/>
      <c r="R335" s="20"/>
      <c r="S335" s="20"/>
      <c r="T335" s="20"/>
      <c r="U335" s="20"/>
      <c r="V335" s="20"/>
      <c r="W335" s="20"/>
    </row>
    <row r="336" spans="17:23" ht="12.75">
      <c r="Q336" s="20"/>
      <c r="R336" s="20"/>
      <c r="S336" s="20"/>
      <c r="T336" s="20"/>
      <c r="U336" s="20"/>
      <c r="V336" s="20"/>
      <c r="W336" s="20"/>
    </row>
    <row r="337" spans="17:23" ht="12.75">
      <c r="Q337" s="20"/>
      <c r="R337" s="20"/>
      <c r="S337" s="20"/>
      <c r="T337" s="20"/>
      <c r="U337" s="20"/>
      <c r="V337" s="20"/>
      <c r="W337" s="20"/>
    </row>
    <row r="338" spans="17:23" ht="12.75">
      <c r="Q338" s="20"/>
      <c r="R338" s="20"/>
      <c r="S338" s="20"/>
      <c r="T338" s="20"/>
      <c r="U338" s="20"/>
      <c r="V338" s="20"/>
      <c r="W338" s="20"/>
    </row>
    <row r="339" spans="17:23" ht="12.75">
      <c r="Q339" s="20"/>
      <c r="R339" s="20"/>
      <c r="S339" s="20"/>
      <c r="T339" s="20"/>
      <c r="U339" s="20"/>
      <c r="V339" s="20"/>
      <c r="W339" s="20"/>
    </row>
    <row r="340" spans="17:23" ht="12.75">
      <c r="Q340" s="20"/>
      <c r="R340" s="20"/>
      <c r="S340" s="20"/>
      <c r="T340" s="20"/>
      <c r="U340" s="20"/>
      <c r="V340" s="20"/>
      <c r="W340" s="20"/>
    </row>
    <row r="341" spans="17:23" ht="12.75">
      <c r="Q341" s="20"/>
      <c r="R341" s="20"/>
      <c r="S341" s="20"/>
      <c r="T341" s="20"/>
      <c r="U341" s="20"/>
      <c r="V341" s="20"/>
      <c r="W341" s="20"/>
    </row>
    <row r="342" spans="17:23" ht="12.75">
      <c r="Q342" s="20"/>
      <c r="R342" s="20"/>
      <c r="S342" s="20"/>
      <c r="T342" s="20"/>
      <c r="U342" s="20"/>
      <c r="V342" s="20"/>
      <c r="W342" s="20"/>
    </row>
    <row r="343" spans="17:23" ht="12.75">
      <c r="Q343" s="20"/>
      <c r="R343" s="20"/>
      <c r="S343" s="20"/>
      <c r="T343" s="20"/>
      <c r="U343" s="20"/>
      <c r="V343" s="20"/>
      <c r="W343" s="20"/>
    </row>
    <row r="344" spans="17:23" ht="12.75">
      <c r="Q344" s="20"/>
      <c r="R344" s="20"/>
      <c r="S344" s="20"/>
      <c r="T344" s="20"/>
      <c r="U344" s="20"/>
      <c r="V344" s="20"/>
      <c r="W344" s="20"/>
    </row>
    <row r="345" spans="17:23" ht="12.75">
      <c r="Q345" s="20"/>
      <c r="R345" s="20"/>
      <c r="S345" s="20"/>
      <c r="T345" s="20"/>
      <c r="U345" s="20"/>
      <c r="V345" s="20"/>
      <c r="W345" s="20"/>
    </row>
    <row r="346" spans="17:23" ht="12.75">
      <c r="Q346" s="20"/>
      <c r="R346" s="20"/>
      <c r="S346" s="20"/>
      <c r="T346" s="20"/>
      <c r="U346" s="20"/>
      <c r="V346" s="20"/>
      <c r="W346" s="20"/>
    </row>
    <row r="347" spans="17:23" ht="12.75">
      <c r="Q347" s="20"/>
      <c r="R347" s="20"/>
      <c r="S347" s="20"/>
      <c r="T347" s="20"/>
      <c r="U347" s="20"/>
      <c r="V347" s="20"/>
      <c r="W347" s="20"/>
    </row>
    <row r="348" spans="17:23" ht="12.75">
      <c r="Q348" s="20"/>
      <c r="R348" s="20"/>
      <c r="S348" s="20"/>
      <c r="T348" s="20"/>
      <c r="U348" s="20"/>
      <c r="V348" s="20"/>
      <c r="W348" s="20"/>
    </row>
    <row r="349" spans="17:23" ht="12.75">
      <c r="Q349" s="20"/>
      <c r="R349" s="20"/>
      <c r="S349" s="20"/>
      <c r="T349" s="20"/>
      <c r="U349" s="20"/>
      <c r="V349" s="20"/>
      <c r="W349" s="20"/>
    </row>
    <row r="350" spans="17:23" ht="12.75">
      <c r="Q350" s="20"/>
      <c r="R350" s="20"/>
      <c r="S350" s="20"/>
      <c r="T350" s="20"/>
      <c r="U350" s="20"/>
      <c r="V350" s="20"/>
      <c r="W350" s="20"/>
    </row>
    <row r="351" spans="17:23" ht="12.75">
      <c r="Q351" s="20"/>
      <c r="R351" s="20"/>
      <c r="S351" s="20"/>
      <c r="T351" s="20"/>
      <c r="U351" s="20"/>
      <c r="V351" s="20"/>
      <c r="W351" s="20"/>
    </row>
    <row r="352" spans="17:23" ht="12.75">
      <c r="Q352" s="20"/>
      <c r="R352" s="20"/>
      <c r="S352" s="20"/>
      <c r="T352" s="20"/>
      <c r="U352" s="20"/>
      <c r="V352" s="20"/>
      <c r="W352" s="20"/>
    </row>
    <row r="353" spans="17:23" ht="12.75">
      <c r="Q353" s="20"/>
      <c r="R353" s="20"/>
      <c r="S353" s="20"/>
      <c r="T353" s="20"/>
      <c r="U353" s="20"/>
      <c r="V353" s="20"/>
      <c r="W353" s="20"/>
    </row>
    <row r="354" spans="17:23" ht="12.75">
      <c r="Q354" s="20"/>
      <c r="R354" s="20"/>
      <c r="S354" s="20"/>
      <c r="T354" s="20"/>
      <c r="U354" s="20"/>
      <c r="V354" s="20"/>
      <c r="W354" s="20"/>
    </row>
    <row r="355" spans="17:23" ht="12.75">
      <c r="Q355" s="20"/>
      <c r="R355" s="20"/>
      <c r="S355" s="20"/>
      <c r="T355" s="20"/>
      <c r="U355" s="20"/>
      <c r="V355" s="20"/>
      <c r="W355" s="20"/>
    </row>
    <row r="356" spans="17:23" ht="12.75">
      <c r="Q356" s="20"/>
      <c r="R356" s="20"/>
      <c r="S356" s="20"/>
      <c r="T356" s="20"/>
      <c r="U356" s="20"/>
      <c r="V356" s="20"/>
      <c r="W356" s="20"/>
    </row>
    <row r="357" spans="17:23" ht="12.75">
      <c r="Q357" s="20"/>
      <c r="R357" s="20"/>
      <c r="S357" s="20"/>
      <c r="T357" s="20"/>
      <c r="U357" s="20"/>
      <c r="V357" s="20"/>
      <c r="W357" s="20"/>
    </row>
    <row r="358" spans="17:23" ht="12.75">
      <c r="Q358" s="20"/>
      <c r="R358" s="20"/>
      <c r="S358" s="20"/>
      <c r="T358" s="20"/>
      <c r="U358" s="20"/>
      <c r="V358" s="20"/>
      <c r="W358" s="20"/>
    </row>
    <row r="359" spans="17:23" ht="12.75">
      <c r="Q359" s="20"/>
      <c r="R359" s="20"/>
      <c r="S359" s="20"/>
      <c r="T359" s="20"/>
      <c r="U359" s="20"/>
      <c r="V359" s="20"/>
      <c r="W359" s="20"/>
    </row>
    <row r="360" spans="17:23" ht="12.75">
      <c r="Q360" s="20"/>
      <c r="R360" s="20"/>
      <c r="S360" s="20"/>
      <c r="T360" s="20"/>
      <c r="U360" s="20"/>
      <c r="V360" s="20"/>
      <c r="W360" s="20"/>
    </row>
    <row r="361" spans="17:23" ht="12.75">
      <c r="Q361" s="20"/>
      <c r="R361" s="20"/>
      <c r="S361" s="20"/>
      <c r="T361" s="20"/>
      <c r="U361" s="20"/>
      <c r="V361" s="20"/>
      <c r="W361" s="20"/>
    </row>
    <row r="362" spans="17:23" ht="12.75">
      <c r="Q362" s="20"/>
      <c r="R362" s="20"/>
      <c r="S362" s="20"/>
      <c r="T362" s="20"/>
      <c r="U362" s="20"/>
      <c r="V362" s="20"/>
      <c r="W362" s="20"/>
    </row>
    <row r="363" spans="17:23" ht="12.75">
      <c r="Q363" s="20"/>
      <c r="R363" s="20"/>
      <c r="S363" s="20"/>
      <c r="T363" s="20"/>
      <c r="U363" s="20"/>
      <c r="V363" s="20"/>
      <c r="W363" s="20"/>
    </row>
    <row r="364" spans="17:23" ht="12.75">
      <c r="Q364" s="20"/>
      <c r="R364" s="20"/>
      <c r="S364" s="20"/>
      <c r="T364" s="20"/>
      <c r="U364" s="20"/>
      <c r="V364" s="20"/>
      <c r="W364" s="20"/>
    </row>
    <row r="365" spans="17:23" ht="12.75">
      <c r="Q365" s="20"/>
      <c r="R365" s="20"/>
      <c r="S365" s="20"/>
      <c r="T365" s="20"/>
      <c r="U365" s="20"/>
      <c r="V365" s="20"/>
      <c r="W365" s="20"/>
    </row>
    <row r="366" spans="17:23" ht="12.75">
      <c r="Q366" s="20"/>
      <c r="R366" s="20"/>
      <c r="S366" s="20"/>
      <c r="T366" s="20"/>
      <c r="U366" s="20"/>
      <c r="V366" s="20"/>
      <c r="W366" s="20"/>
    </row>
    <row r="367" spans="17:23" ht="12.75">
      <c r="Q367" s="20"/>
      <c r="R367" s="20"/>
      <c r="S367" s="20"/>
      <c r="T367" s="20"/>
      <c r="U367" s="20"/>
      <c r="V367" s="20"/>
      <c r="W367" s="20"/>
    </row>
    <row r="368" spans="17:23" ht="12.75">
      <c r="Q368" s="20"/>
      <c r="R368" s="20"/>
      <c r="S368" s="20"/>
      <c r="T368" s="20"/>
      <c r="U368" s="20"/>
      <c r="V368" s="20"/>
      <c r="W368" s="20"/>
    </row>
    <row r="369" spans="17:23" ht="12.75">
      <c r="Q369" s="20"/>
      <c r="R369" s="20"/>
      <c r="S369" s="20"/>
      <c r="T369" s="20"/>
      <c r="U369" s="20"/>
      <c r="V369" s="20"/>
      <c r="W369" s="20"/>
    </row>
    <row r="370" spans="17:23" ht="12.75">
      <c r="Q370" s="20"/>
      <c r="R370" s="20"/>
      <c r="S370" s="20"/>
      <c r="T370" s="20"/>
      <c r="U370" s="20"/>
      <c r="V370" s="20"/>
      <c r="W370" s="20"/>
    </row>
    <row r="371" spans="17:23" ht="12.75">
      <c r="Q371" s="20"/>
      <c r="R371" s="20"/>
      <c r="S371" s="20"/>
      <c r="T371" s="20"/>
      <c r="U371" s="20"/>
      <c r="V371" s="20"/>
      <c r="W371" s="20"/>
    </row>
    <row r="372" spans="17:23" ht="12.75">
      <c r="Q372" s="20"/>
      <c r="R372" s="20"/>
      <c r="S372" s="20"/>
      <c r="T372" s="20"/>
      <c r="U372" s="20"/>
      <c r="V372" s="20"/>
      <c r="W372" s="20"/>
    </row>
    <row r="373" spans="17:23" ht="12.75">
      <c r="Q373" s="20"/>
      <c r="R373" s="20"/>
      <c r="S373" s="20"/>
      <c r="T373" s="20"/>
      <c r="U373" s="20"/>
      <c r="V373" s="20"/>
      <c r="W373" s="20"/>
    </row>
    <row r="374" spans="17:23" ht="12.75">
      <c r="Q374" s="20"/>
      <c r="R374" s="20"/>
      <c r="S374" s="20"/>
      <c r="T374" s="20"/>
      <c r="U374" s="20"/>
      <c r="V374" s="20"/>
      <c r="W374" s="20"/>
    </row>
    <row r="375" spans="17:23" ht="12.75">
      <c r="Q375" s="20"/>
      <c r="R375" s="20"/>
      <c r="S375" s="20"/>
      <c r="T375" s="20"/>
      <c r="U375" s="20"/>
      <c r="V375" s="20"/>
      <c r="W375" s="20"/>
    </row>
    <row r="376" spans="17:23" ht="12.75">
      <c r="Q376" s="20"/>
      <c r="R376" s="20"/>
      <c r="S376" s="20"/>
      <c r="T376" s="20"/>
      <c r="U376" s="20"/>
      <c r="V376" s="20"/>
      <c r="W376" s="20"/>
    </row>
    <row r="377" spans="17:23" ht="12.75">
      <c r="Q377" s="20"/>
      <c r="R377" s="20"/>
      <c r="S377" s="20"/>
      <c r="T377" s="20"/>
      <c r="U377" s="20"/>
      <c r="V377" s="20"/>
      <c r="W377" s="20"/>
    </row>
    <row r="378" spans="17:23" ht="12.75">
      <c r="Q378" s="20"/>
      <c r="R378" s="20"/>
      <c r="S378" s="20"/>
      <c r="T378" s="20"/>
      <c r="U378" s="20"/>
      <c r="V378" s="20"/>
      <c r="W378" s="20"/>
    </row>
    <row r="379" spans="17:23" ht="12.75">
      <c r="Q379" s="20"/>
      <c r="R379" s="20"/>
      <c r="S379" s="20"/>
      <c r="T379" s="20"/>
      <c r="U379" s="20"/>
      <c r="V379" s="20"/>
      <c r="W379" s="20"/>
    </row>
    <row r="380" spans="17:23" ht="12.75">
      <c r="Q380" s="20"/>
      <c r="R380" s="20"/>
      <c r="S380" s="20"/>
      <c r="T380" s="20"/>
      <c r="U380" s="20"/>
      <c r="V380" s="20"/>
      <c r="W380" s="20"/>
    </row>
    <row r="381" spans="17:23" ht="12.75">
      <c r="Q381" s="20"/>
      <c r="R381" s="20"/>
      <c r="S381" s="20"/>
      <c r="T381" s="20"/>
      <c r="U381" s="20"/>
      <c r="V381" s="20"/>
      <c r="W381" s="20"/>
    </row>
    <row r="382" spans="17:23" ht="12.75">
      <c r="Q382" s="20"/>
      <c r="R382" s="20"/>
      <c r="S382" s="20"/>
      <c r="T382" s="20"/>
      <c r="U382" s="20"/>
      <c r="V382" s="20"/>
      <c r="W382" s="20"/>
    </row>
    <row r="383" spans="17:23" ht="12.75">
      <c r="Q383" s="20"/>
      <c r="R383" s="20"/>
      <c r="S383" s="20"/>
      <c r="T383" s="20"/>
      <c r="U383" s="20"/>
      <c r="V383" s="20"/>
      <c r="W383" s="20"/>
    </row>
    <row r="384" spans="17:23" ht="12.75">
      <c r="Q384" s="20"/>
      <c r="R384" s="20"/>
      <c r="S384" s="20"/>
      <c r="T384" s="20"/>
      <c r="U384" s="20"/>
      <c r="V384" s="20"/>
      <c r="W384" s="20"/>
    </row>
    <row r="385" spans="17:23" ht="12.75">
      <c r="Q385" s="20"/>
      <c r="R385" s="20"/>
      <c r="S385" s="20"/>
      <c r="T385" s="20"/>
      <c r="U385" s="20"/>
      <c r="V385" s="20"/>
      <c r="W385" s="20"/>
    </row>
    <row r="386" spans="17:23" ht="12.75">
      <c r="Q386" s="20"/>
      <c r="R386" s="20"/>
      <c r="S386" s="20"/>
      <c r="T386" s="20"/>
      <c r="U386" s="20"/>
      <c r="V386" s="20"/>
      <c r="W386" s="20"/>
    </row>
    <row r="387" spans="17:23" ht="12.75">
      <c r="Q387" s="20"/>
      <c r="R387" s="20"/>
      <c r="S387" s="20"/>
      <c r="T387" s="20"/>
      <c r="U387" s="20"/>
      <c r="V387" s="20"/>
      <c r="W387" s="20"/>
    </row>
    <row r="388" spans="17:23" ht="12.75">
      <c r="Q388" s="20"/>
      <c r="R388" s="20"/>
      <c r="S388" s="20"/>
      <c r="T388" s="20"/>
      <c r="U388" s="20"/>
      <c r="V388" s="20"/>
      <c r="W388" s="20"/>
    </row>
    <row r="389" spans="17:23" ht="12.75">
      <c r="Q389" s="20"/>
      <c r="R389" s="20"/>
      <c r="S389" s="20"/>
      <c r="T389" s="20"/>
      <c r="U389" s="20"/>
      <c r="V389" s="20"/>
      <c r="W389" s="20"/>
    </row>
    <row r="390" spans="17:23" ht="12.75">
      <c r="Q390" s="20"/>
      <c r="R390" s="20"/>
      <c r="S390" s="20"/>
      <c r="T390" s="20"/>
      <c r="U390" s="20"/>
      <c r="V390" s="20"/>
      <c r="W390" s="20"/>
    </row>
    <row r="391" spans="17:23" ht="12.75">
      <c r="Q391" s="20"/>
      <c r="R391" s="20"/>
      <c r="S391" s="20"/>
      <c r="T391" s="20"/>
      <c r="U391" s="20"/>
      <c r="V391" s="20"/>
      <c r="W391" s="20"/>
    </row>
    <row r="392" spans="17:23" ht="12.75">
      <c r="Q392" s="20"/>
      <c r="R392" s="20"/>
      <c r="S392" s="20"/>
      <c r="T392" s="20"/>
      <c r="U392" s="20"/>
      <c r="V392" s="20"/>
      <c r="W392" s="20"/>
    </row>
    <row r="393" spans="17:23" ht="12.75">
      <c r="Q393" s="20"/>
      <c r="R393" s="20"/>
      <c r="S393" s="20"/>
      <c r="T393" s="20"/>
      <c r="U393" s="20"/>
      <c r="V393" s="20"/>
      <c r="W393" s="20"/>
    </row>
    <row r="394" spans="17:23" ht="12.75">
      <c r="Q394" s="20"/>
      <c r="R394" s="20"/>
      <c r="S394" s="20"/>
      <c r="T394" s="20"/>
      <c r="U394" s="20"/>
      <c r="V394" s="20"/>
      <c r="W394" s="20"/>
    </row>
    <row r="395" spans="17:23" ht="12.75">
      <c r="Q395" s="20"/>
      <c r="R395" s="20"/>
      <c r="S395" s="20"/>
      <c r="T395" s="20"/>
      <c r="U395" s="20"/>
      <c r="V395" s="20"/>
      <c r="W395" s="20"/>
    </row>
    <row r="396" spans="17:23" ht="12.75">
      <c r="Q396" s="20"/>
      <c r="R396" s="20"/>
      <c r="S396" s="20"/>
      <c r="T396" s="20"/>
      <c r="U396" s="20"/>
      <c r="V396" s="20"/>
      <c r="W396" s="20"/>
    </row>
    <row r="397" spans="17:23" ht="12.75">
      <c r="Q397" s="20"/>
      <c r="R397" s="20"/>
      <c r="S397" s="20"/>
      <c r="T397" s="20"/>
      <c r="U397" s="20"/>
      <c r="V397" s="20"/>
      <c r="W397" s="20"/>
    </row>
    <row r="398" spans="17:23" ht="12.75">
      <c r="Q398" s="20"/>
      <c r="R398" s="20"/>
      <c r="S398" s="20"/>
      <c r="T398" s="20"/>
      <c r="U398" s="20"/>
      <c r="V398" s="20"/>
      <c r="W398" s="20"/>
    </row>
    <row r="399" spans="17:23" ht="12.75">
      <c r="Q399" s="20"/>
      <c r="R399" s="20"/>
      <c r="S399" s="20"/>
      <c r="T399" s="20"/>
      <c r="U399" s="20"/>
      <c r="V399" s="20"/>
      <c r="W399" s="20"/>
    </row>
    <row r="400" spans="17:23" ht="12.75">
      <c r="Q400" s="20"/>
      <c r="R400" s="20"/>
      <c r="S400" s="20"/>
      <c r="T400" s="20"/>
      <c r="U400" s="20"/>
      <c r="V400" s="20"/>
      <c r="W400" s="20"/>
    </row>
    <row r="401" spans="17:23" ht="12.75">
      <c r="Q401" s="20"/>
      <c r="R401" s="20"/>
      <c r="S401" s="20"/>
      <c r="T401" s="20"/>
      <c r="U401" s="20"/>
      <c r="V401" s="20"/>
      <c r="W401" s="20"/>
    </row>
    <row r="402" spans="17:23" ht="12.75">
      <c r="Q402" s="20"/>
      <c r="R402" s="20"/>
      <c r="S402" s="20"/>
      <c r="T402" s="20"/>
      <c r="U402" s="20"/>
      <c r="V402" s="20"/>
      <c r="W402" s="20"/>
    </row>
    <row r="403" spans="17:23" ht="12.75">
      <c r="Q403" s="20"/>
      <c r="R403" s="20"/>
      <c r="S403" s="20"/>
      <c r="T403" s="20"/>
      <c r="U403" s="20"/>
      <c r="V403" s="20"/>
      <c r="W403" s="20"/>
    </row>
    <row r="404" spans="17:23" ht="12.75">
      <c r="Q404" s="20"/>
      <c r="R404" s="20"/>
      <c r="S404" s="20"/>
      <c r="T404" s="20"/>
      <c r="U404" s="20"/>
      <c r="V404" s="20"/>
      <c r="W404" s="20"/>
    </row>
    <row r="405" spans="17:23" ht="12.75">
      <c r="Q405" s="20"/>
      <c r="R405" s="20"/>
      <c r="S405" s="20"/>
      <c r="T405" s="20"/>
      <c r="U405" s="20"/>
      <c r="V405" s="20"/>
      <c r="W405" s="20"/>
    </row>
    <row r="406" spans="17:23" ht="12.75">
      <c r="Q406" s="20"/>
      <c r="R406" s="20"/>
      <c r="S406" s="20"/>
      <c r="T406" s="20"/>
      <c r="U406" s="20"/>
      <c r="V406" s="20"/>
      <c r="W406" s="20"/>
    </row>
    <row r="407" spans="17:23" ht="12.75">
      <c r="Q407" s="20"/>
      <c r="R407" s="20"/>
      <c r="S407" s="20"/>
      <c r="T407" s="20"/>
      <c r="U407" s="20"/>
      <c r="V407" s="20"/>
      <c r="W407" s="20"/>
    </row>
    <row r="408" spans="17:23" ht="12.75">
      <c r="Q408" s="20"/>
      <c r="R408" s="20"/>
      <c r="S408" s="20"/>
      <c r="T408" s="20"/>
      <c r="U408" s="20"/>
      <c r="V408" s="20"/>
      <c r="W408" s="20"/>
    </row>
    <row r="409" spans="17:23" ht="12.75">
      <c r="Q409" s="20"/>
      <c r="R409" s="20"/>
      <c r="S409" s="20"/>
      <c r="T409" s="20"/>
      <c r="U409" s="20"/>
      <c r="V409" s="20"/>
      <c r="W409" s="20"/>
    </row>
    <row r="410" spans="17:23" ht="12.75">
      <c r="Q410" s="20"/>
      <c r="R410" s="20"/>
      <c r="S410" s="20"/>
      <c r="T410" s="20"/>
      <c r="U410" s="20"/>
      <c r="V410" s="20"/>
      <c r="W410" s="20"/>
    </row>
    <row r="411" spans="17:23" ht="12.75">
      <c r="Q411" s="20"/>
      <c r="R411" s="20"/>
      <c r="S411" s="20"/>
      <c r="T411" s="20"/>
      <c r="U411" s="20"/>
      <c r="V411" s="20"/>
      <c r="W411" s="20"/>
    </row>
    <row r="412" spans="17:23" ht="12.75">
      <c r="Q412" s="20"/>
      <c r="R412" s="20"/>
      <c r="S412" s="20"/>
      <c r="T412" s="20"/>
      <c r="U412" s="20"/>
      <c r="V412" s="20"/>
      <c r="W412" s="20"/>
    </row>
    <row r="413" spans="17:23" ht="12.75">
      <c r="Q413" s="20"/>
      <c r="R413" s="20"/>
      <c r="S413" s="20"/>
      <c r="T413" s="20"/>
      <c r="U413" s="20"/>
      <c r="V413" s="20"/>
      <c r="W413" s="20"/>
    </row>
    <row r="414" spans="17:23" ht="12.75">
      <c r="Q414" s="20"/>
      <c r="R414" s="20"/>
      <c r="S414" s="20"/>
      <c r="T414" s="20"/>
      <c r="U414" s="20"/>
      <c r="V414" s="20"/>
      <c r="W414" s="20"/>
    </row>
    <row r="415" spans="17:23" ht="12.75">
      <c r="Q415" s="20"/>
      <c r="R415" s="20"/>
      <c r="S415" s="20"/>
      <c r="T415" s="20"/>
      <c r="U415" s="20"/>
      <c r="V415" s="20"/>
      <c r="W415" s="20"/>
    </row>
    <row r="416" spans="17:23" ht="12.75">
      <c r="Q416" s="20"/>
      <c r="R416" s="20"/>
      <c r="S416" s="20"/>
      <c r="T416" s="20"/>
      <c r="U416" s="20"/>
      <c r="V416" s="20"/>
      <c r="W416" s="20"/>
    </row>
    <row r="417" spans="17:23" ht="12.75">
      <c r="Q417" s="20"/>
      <c r="R417" s="20"/>
      <c r="S417" s="20"/>
      <c r="T417" s="20"/>
      <c r="U417" s="20"/>
      <c r="V417" s="20"/>
      <c r="W417" s="20"/>
    </row>
    <row r="418" spans="17:23" ht="12.75">
      <c r="Q418" s="20"/>
      <c r="R418" s="20"/>
      <c r="S418" s="20"/>
      <c r="T418" s="20"/>
      <c r="U418" s="20"/>
      <c r="V418" s="20"/>
      <c r="W418" s="20"/>
    </row>
    <row r="419" spans="17:23" ht="12.75">
      <c r="Q419" s="20"/>
      <c r="R419" s="20"/>
      <c r="S419" s="20"/>
      <c r="T419" s="20"/>
      <c r="U419" s="20"/>
      <c r="V419" s="20"/>
      <c r="W419" s="20"/>
    </row>
    <row r="420" spans="17:23" ht="12.75">
      <c r="Q420" s="20"/>
      <c r="R420" s="20"/>
      <c r="S420" s="20"/>
      <c r="T420" s="20"/>
      <c r="U420" s="20"/>
      <c r="V420" s="20"/>
      <c r="W420" s="20"/>
    </row>
    <row r="421" spans="17:23" ht="12.75">
      <c r="Q421" s="20"/>
      <c r="R421" s="20"/>
      <c r="S421" s="20"/>
      <c r="T421" s="20"/>
      <c r="U421" s="20"/>
      <c r="V421" s="20"/>
      <c r="W421" s="20"/>
    </row>
    <row r="422" spans="17:23" ht="12.75">
      <c r="Q422" s="20"/>
      <c r="R422" s="20"/>
      <c r="S422" s="20"/>
      <c r="T422" s="20"/>
      <c r="U422" s="20"/>
      <c r="V422" s="20"/>
      <c r="W422" s="20"/>
    </row>
    <row r="423" spans="17:23" ht="12.75">
      <c r="Q423" s="20"/>
      <c r="R423" s="20"/>
      <c r="S423" s="20"/>
      <c r="T423" s="20"/>
      <c r="U423" s="20"/>
      <c r="V423" s="20"/>
      <c r="W423" s="20"/>
    </row>
    <row r="424" spans="17:23" ht="12.75">
      <c r="Q424" s="20"/>
      <c r="R424" s="20"/>
      <c r="S424" s="20"/>
      <c r="T424" s="20"/>
      <c r="U424" s="20"/>
      <c r="V424" s="20"/>
      <c r="W424" s="20"/>
    </row>
    <row r="425" spans="17:23" ht="12.75">
      <c r="Q425" s="20"/>
      <c r="R425" s="20"/>
      <c r="S425" s="20"/>
      <c r="T425" s="20"/>
      <c r="U425" s="20"/>
      <c r="V425" s="20"/>
      <c r="W425" s="20"/>
    </row>
    <row r="426" spans="17:23" ht="12.75">
      <c r="Q426" s="20"/>
      <c r="R426" s="20"/>
      <c r="S426" s="20"/>
      <c r="T426" s="20"/>
      <c r="U426" s="20"/>
      <c r="V426" s="20"/>
      <c r="W426" s="20"/>
    </row>
    <row r="427" spans="17:23" ht="12.75">
      <c r="Q427" s="20"/>
      <c r="R427" s="20"/>
      <c r="S427" s="20"/>
      <c r="T427" s="20"/>
      <c r="U427" s="20"/>
      <c r="V427" s="20"/>
      <c r="W427" s="20"/>
    </row>
    <row r="428" spans="17:23" ht="12.75">
      <c r="Q428" s="20"/>
      <c r="R428" s="20"/>
      <c r="S428" s="20"/>
      <c r="T428" s="20"/>
      <c r="U428" s="20"/>
      <c r="V428" s="20"/>
      <c r="W428" s="20"/>
    </row>
    <row r="429" spans="17:23" ht="12.75">
      <c r="Q429" s="20"/>
      <c r="R429" s="20"/>
      <c r="S429" s="20"/>
      <c r="T429" s="20"/>
      <c r="U429" s="20"/>
      <c r="V429" s="20"/>
      <c r="W429" s="20"/>
    </row>
    <row r="430" spans="17:23" ht="12.75">
      <c r="Q430" s="20"/>
      <c r="R430" s="20"/>
      <c r="S430" s="20"/>
      <c r="T430" s="20"/>
      <c r="U430" s="20"/>
      <c r="V430" s="20"/>
      <c r="W430" s="20"/>
    </row>
    <row r="431" spans="17:23" ht="12.75">
      <c r="Q431" s="20"/>
      <c r="R431" s="20"/>
      <c r="S431" s="20"/>
      <c r="T431" s="20"/>
      <c r="U431" s="20"/>
      <c r="V431" s="20"/>
      <c r="W431" s="20"/>
    </row>
    <row r="432" spans="17:23" ht="12.75">
      <c r="Q432" s="20"/>
      <c r="R432" s="20"/>
      <c r="S432" s="20"/>
      <c r="T432" s="20"/>
      <c r="U432" s="20"/>
      <c r="V432" s="20"/>
      <c r="W432" s="20"/>
    </row>
    <row r="433" spans="17:23" ht="12.75">
      <c r="Q433" s="20"/>
      <c r="R433" s="20"/>
      <c r="S433" s="20"/>
      <c r="T433" s="20"/>
      <c r="U433" s="20"/>
      <c r="V433" s="20"/>
      <c r="W433" s="20"/>
    </row>
    <row r="434" spans="17:23" ht="12.75">
      <c r="Q434" s="20"/>
      <c r="R434" s="20"/>
      <c r="S434" s="20"/>
      <c r="T434" s="20"/>
      <c r="U434" s="20"/>
      <c r="V434" s="20"/>
      <c r="W434" s="20"/>
    </row>
    <row r="435" spans="17:23" ht="12.75">
      <c r="Q435" s="20"/>
      <c r="R435" s="20"/>
      <c r="S435" s="20"/>
      <c r="T435" s="20"/>
      <c r="U435" s="20"/>
      <c r="V435" s="20"/>
      <c r="W435" s="20"/>
    </row>
    <row r="436" spans="17:23" ht="12.75">
      <c r="Q436" s="20"/>
      <c r="R436" s="20"/>
      <c r="S436" s="20"/>
      <c r="T436" s="20"/>
      <c r="U436" s="20"/>
      <c r="V436" s="20"/>
      <c r="W436" s="20"/>
    </row>
    <row r="437" spans="17:23" ht="12.75">
      <c r="Q437" s="20"/>
      <c r="R437" s="20"/>
      <c r="S437" s="20"/>
      <c r="T437" s="20"/>
      <c r="U437" s="20"/>
      <c r="V437" s="20"/>
      <c r="W437" s="20"/>
    </row>
    <row r="438" spans="17:23" ht="12.75">
      <c r="Q438" s="20"/>
      <c r="R438" s="20"/>
      <c r="S438" s="20"/>
      <c r="T438" s="20"/>
      <c r="U438" s="20"/>
      <c r="V438" s="20"/>
      <c r="W438" s="20"/>
    </row>
    <row r="439" spans="17:23" ht="12.75">
      <c r="Q439" s="20"/>
      <c r="R439" s="20"/>
      <c r="S439" s="20"/>
      <c r="T439" s="20"/>
      <c r="U439" s="20"/>
      <c r="V439" s="20"/>
      <c r="W439" s="20"/>
    </row>
    <row r="440" spans="17:23" ht="12.75">
      <c r="Q440" s="20"/>
      <c r="R440" s="20"/>
      <c r="S440" s="20"/>
      <c r="T440" s="20"/>
      <c r="U440" s="20"/>
      <c r="V440" s="20"/>
      <c r="W440" s="20"/>
    </row>
    <row r="441" spans="17:23" ht="12.75">
      <c r="Q441" s="20"/>
      <c r="R441" s="20"/>
      <c r="S441" s="20"/>
      <c r="T441" s="20"/>
      <c r="U441" s="20"/>
      <c r="V441" s="20"/>
      <c r="W441" s="20"/>
    </row>
    <row r="442" spans="17:23" ht="12.75">
      <c r="Q442" s="20"/>
      <c r="R442" s="20"/>
      <c r="S442" s="20"/>
      <c r="T442" s="20"/>
      <c r="U442" s="20"/>
      <c r="V442" s="20"/>
      <c r="W442" s="20"/>
    </row>
    <row r="443" spans="17:23" ht="12.75">
      <c r="Q443" s="20"/>
      <c r="R443" s="20"/>
      <c r="S443" s="20"/>
      <c r="T443" s="20"/>
      <c r="U443" s="20"/>
      <c r="V443" s="20"/>
      <c r="W443" s="20"/>
    </row>
    <row r="444" spans="17:23" ht="12.75">
      <c r="Q444" s="20"/>
      <c r="R444" s="20"/>
      <c r="S444" s="20"/>
      <c r="T444" s="20"/>
      <c r="U444" s="20"/>
      <c r="V444" s="20"/>
      <c r="W444" s="20"/>
    </row>
    <row r="445" spans="17:23" ht="12.75">
      <c r="Q445" s="20"/>
      <c r="R445" s="20"/>
      <c r="S445" s="20"/>
      <c r="T445" s="20"/>
      <c r="U445" s="20"/>
      <c r="V445" s="20"/>
      <c r="W445" s="20"/>
    </row>
    <row r="446" spans="17:23" ht="12.75">
      <c r="Q446" s="20"/>
      <c r="R446" s="20"/>
      <c r="S446" s="20"/>
      <c r="T446" s="20"/>
      <c r="U446" s="20"/>
      <c r="V446" s="20"/>
      <c r="W446" s="20"/>
    </row>
    <row r="447" spans="17:23" ht="12.75">
      <c r="Q447" s="20"/>
      <c r="R447" s="20"/>
      <c r="S447" s="20"/>
      <c r="T447" s="20"/>
      <c r="U447" s="20"/>
      <c r="V447" s="20"/>
      <c r="W447" s="20"/>
    </row>
    <row r="448" spans="17:23" ht="12.75">
      <c r="Q448" s="20"/>
      <c r="R448" s="20"/>
      <c r="S448" s="20"/>
      <c r="T448" s="20"/>
      <c r="U448" s="20"/>
      <c r="V448" s="20"/>
      <c r="W448" s="20"/>
    </row>
    <row r="449" spans="17:23" ht="12.75">
      <c r="Q449" s="20"/>
      <c r="R449" s="20"/>
      <c r="S449" s="20"/>
      <c r="T449" s="20"/>
      <c r="U449" s="20"/>
      <c r="V449" s="20"/>
      <c r="W449" s="20"/>
    </row>
    <row r="450" spans="17:23" ht="12.75">
      <c r="Q450" s="20"/>
      <c r="R450" s="20"/>
      <c r="S450" s="20"/>
      <c r="T450" s="20"/>
      <c r="U450" s="20"/>
      <c r="V450" s="20"/>
      <c r="W450" s="20"/>
    </row>
    <row r="451" spans="17:23" ht="12.75">
      <c r="Q451" s="20"/>
      <c r="R451" s="20"/>
      <c r="S451" s="20"/>
      <c r="T451" s="20"/>
      <c r="U451" s="20"/>
      <c r="V451" s="20"/>
      <c r="W451" s="20"/>
    </row>
    <row r="452" spans="17:23" ht="12.75">
      <c r="Q452" s="20"/>
      <c r="R452" s="20"/>
      <c r="S452" s="20"/>
      <c r="T452" s="20"/>
      <c r="U452" s="20"/>
      <c r="V452" s="20"/>
      <c r="W452" s="20"/>
    </row>
    <row r="453" spans="17:23" ht="12.75">
      <c r="Q453" s="20"/>
      <c r="R453" s="20"/>
      <c r="S453" s="20"/>
      <c r="T453" s="20"/>
      <c r="U453" s="20"/>
      <c r="V453" s="20"/>
      <c r="W453" s="20"/>
    </row>
    <row r="454" spans="17:23" ht="12.75">
      <c r="Q454" s="20"/>
      <c r="R454" s="20"/>
      <c r="S454" s="20"/>
      <c r="T454" s="20"/>
      <c r="U454" s="20"/>
      <c r="V454" s="20"/>
      <c r="W454" s="20"/>
    </row>
    <row r="455" spans="17:23" ht="12.75">
      <c r="Q455" s="20"/>
      <c r="R455" s="20"/>
      <c r="S455" s="20"/>
      <c r="T455" s="20"/>
      <c r="U455" s="20"/>
      <c r="V455" s="20"/>
      <c r="W455" s="20"/>
    </row>
    <row r="456" spans="17:23" ht="12.75">
      <c r="Q456" s="20"/>
      <c r="R456" s="20"/>
      <c r="S456" s="20"/>
      <c r="T456" s="20"/>
      <c r="U456" s="20"/>
      <c r="V456" s="20"/>
      <c r="W456" s="20"/>
    </row>
    <row r="457" spans="17:23" ht="12.75">
      <c r="Q457" s="20"/>
      <c r="R457" s="20"/>
      <c r="S457" s="20"/>
      <c r="T457" s="20"/>
      <c r="U457" s="20"/>
      <c r="V457" s="20"/>
      <c r="W457" s="20"/>
    </row>
    <row r="458" spans="17:23" ht="12.75">
      <c r="Q458" s="20"/>
      <c r="R458" s="20"/>
      <c r="S458" s="20"/>
      <c r="T458" s="20"/>
      <c r="U458" s="20"/>
      <c r="V458" s="20"/>
      <c r="W458" s="20"/>
    </row>
    <row r="459" spans="17:23" ht="12.75">
      <c r="Q459" s="20"/>
      <c r="R459" s="20"/>
      <c r="S459" s="20"/>
      <c r="T459" s="20"/>
      <c r="U459" s="20"/>
      <c r="V459" s="20"/>
      <c r="W459" s="20"/>
    </row>
    <row r="460" spans="17:23" ht="12.75">
      <c r="Q460" s="20"/>
      <c r="R460" s="20"/>
      <c r="S460" s="20"/>
      <c r="T460" s="20"/>
      <c r="U460" s="20"/>
      <c r="V460" s="20"/>
      <c r="W460" s="20"/>
    </row>
    <row r="461" spans="17:23" ht="12.75">
      <c r="Q461" s="20"/>
      <c r="R461" s="20"/>
      <c r="S461" s="20"/>
      <c r="T461" s="20"/>
      <c r="U461" s="20"/>
      <c r="V461" s="20"/>
      <c r="W461" s="20"/>
    </row>
    <row r="462" spans="17:23" ht="12.75">
      <c r="Q462" s="20"/>
      <c r="R462" s="20"/>
      <c r="S462" s="20"/>
      <c r="T462" s="20"/>
      <c r="U462" s="20"/>
      <c r="V462" s="20"/>
      <c r="W462" s="20"/>
    </row>
    <row r="463" spans="17:23" ht="12.75">
      <c r="Q463" s="20"/>
      <c r="R463" s="20"/>
      <c r="S463" s="20"/>
      <c r="T463" s="20"/>
      <c r="U463" s="20"/>
      <c r="V463" s="20"/>
      <c r="W463" s="20"/>
    </row>
    <row r="464" spans="17:23" ht="12.75">
      <c r="Q464" s="20"/>
      <c r="R464" s="20"/>
      <c r="S464" s="20"/>
      <c r="T464" s="20"/>
      <c r="U464" s="20"/>
      <c r="V464" s="20"/>
      <c r="W464" s="20"/>
    </row>
    <row r="465" spans="17:23" ht="12.75">
      <c r="Q465" s="20"/>
      <c r="R465" s="20"/>
      <c r="S465" s="20"/>
      <c r="T465" s="20"/>
      <c r="U465" s="20"/>
      <c r="V465" s="20"/>
      <c r="W465" s="20"/>
    </row>
    <row r="466" spans="17:23" ht="12.75">
      <c r="Q466" s="20"/>
      <c r="R466" s="20"/>
      <c r="S466" s="20"/>
      <c r="T466" s="20"/>
      <c r="U466" s="20"/>
      <c r="V466" s="20"/>
      <c r="W466" s="20"/>
    </row>
    <row r="467" spans="17:23" ht="12.75">
      <c r="Q467" s="20"/>
      <c r="R467" s="20"/>
      <c r="S467" s="20"/>
      <c r="T467" s="20"/>
      <c r="U467" s="20"/>
      <c r="V467" s="20"/>
      <c r="W467" s="20"/>
    </row>
    <row r="468" spans="17:23" ht="12.75">
      <c r="Q468" s="20"/>
      <c r="R468" s="20"/>
      <c r="S468" s="20"/>
      <c r="T468" s="20"/>
      <c r="U468" s="20"/>
      <c r="V468" s="20"/>
      <c r="W468" s="20"/>
    </row>
    <row r="469" spans="17:23" ht="12.75">
      <c r="Q469" s="20"/>
      <c r="R469" s="20"/>
      <c r="S469" s="20"/>
      <c r="T469" s="20"/>
      <c r="U469" s="20"/>
      <c r="V469" s="20"/>
      <c r="W469" s="20"/>
    </row>
    <row r="470" spans="17:23" ht="12.75">
      <c r="Q470" s="20"/>
      <c r="R470" s="20"/>
      <c r="S470" s="20"/>
      <c r="T470" s="20"/>
      <c r="U470" s="20"/>
      <c r="V470" s="20"/>
      <c r="W470" s="20"/>
    </row>
    <row r="471" spans="17:23" ht="12.75">
      <c r="Q471" s="20"/>
      <c r="R471" s="20"/>
      <c r="S471" s="20"/>
      <c r="T471" s="20"/>
      <c r="U471" s="20"/>
      <c r="V471" s="20"/>
      <c r="W471" s="20"/>
    </row>
    <row r="472" spans="17:23" ht="12.75">
      <c r="Q472" s="20"/>
      <c r="R472" s="20"/>
      <c r="S472" s="20"/>
      <c r="T472" s="20"/>
      <c r="U472" s="20"/>
      <c r="V472" s="20"/>
      <c r="W472" s="20"/>
    </row>
    <row r="473" spans="17:23" ht="12.75">
      <c r="Q473" s="20"/>
      <c r="R473" s="20"/>
      <c r="S473" s="20"/>
      <c r="T473" s="20"/>
      <c r="U473" s="20"/>
      <c r="V473" s="20"/>
      <c r="W473" s="20"/>
    </row>
    <row r="474" spans="17:23" ht="12.75">
      <c r="Q474" s="20"/>
      <c r="R474" s="20"/>
      <c r="S474" s="20"/>
      <c r="T474" s="20"/>
      <c r="U474" s="20"/>
      <c r="V474" s="20"/>
      <c r="W474" s="20"/>
    </row>
    <row r="475" spans="17:23" ht="12.75">
      <c r="Q475" s="20"/>
      <c r="R475" s="20"/>
      <c r="S475" s="20"/>
      <c r="T475" s="20"/>
      <c r="U475" s="20"/>
      <c r="V475" s="20"/>
      <c r="W475" s="20"/>
    </row>
    <row r="476" spans="17:23" ht="12.75">
      <c r="Q476" s="20"/>
      <c r="R476" s="20"/>
      <c r="S476" s="20"/>
      <c r="T476" s="20"/>
      <c r="U476" s="20"/>
      <c r="V476" s="20"/>
      <c r="W476" s="20"/>
    </row>
    <row r="477" spans="17:23" ht="12.75">
      <c r="Q477" s="20"/>
      <c r="R477" s="20"/>
      <c r="S477" s="20"/>
      <c r="T477" s="20"/>
      <c r="U477" s="20"/>
      <c r="V477" s="20"/>
      <c r="W477" s="20"/>
    </row>
    <row r="478" spans="17:23" ht="12.75">
      <c r="Q478" s="20"/>
      <c r="R478" s="20"/>
      <c r="S478" s="20"/>
      <c r="T478" s="20"/>
      <c r="U478" s="20"/>
      <c r="V478" s="20"/>
      <c r="W478" s="20"/>
    </row>
    <row r="479" spans="17:23" ht="12.75">
      <c r="Q479" s="20"/>
      <c r="R479" s="20"/>
      <c r="S479" s="20"/>
      <c r="T479" s="20"/>
      <c r="U479" s="20"/>
      <c r="V479" s="20"/>
      <c r="W479" s="20"/>
    </row>
    <row r="480" spans="17:23" ht="12.75">
      <c r="Q480" s="20"/>
      <c r="R480" s="20"/>
      <c r="S480" s="20"/>
      <c r="T480" s="20"/>
      <c r="U480" s="20"/>
      <c r="V480" s="20"/>
      <c r="W480" s="20"/>
    </row>
    <row r="481" spans="17:23" ht="12.75">
      <c r="Q481" s="20"/>
      <c r="R481" s="20"/>
      <c r="S481" s="20"/>
      <c r="T481" s="20"/>
      <c r="U481" s="20"/>
      <c r="V481" s="20"/>
      <c r="W481" s="20"/>
    </row>
    <row r="482" spans="17:23" ht="12.75">
      <c r="Q482" s="20"/>
      <c r="R482" s="20"/>
      <c r="S482" s="20"/>
      <c r="T482" s="20"/>
      <c r="U482" s="20"/>
      <c r="V482" s="20"/>
      <c r="W482" s="20"/>
    </row>
    <row r="483" spans="17:23" ht="12.75">
      <c r="Q483" s="20"/>
      <c r="R483" s="20"/>
      <c r="S483" s="20"/>
      <c r="T483" s="20"/>
      <c r="U483" s="20"/>
      <c r="V483" s="20"/>
      <c r="W483" s="20"/>
    </row>
    <row r="484" spans="17:23" ht="12.75">
      <c r="Q484" s="20"/>
      <c r="R484" s="20"/>
      <c r="S484" s="20"/>
      <c r="T484" s="20"/>
      <c r="U484" s="20"/>
      <c r="V484" s="20"/>
      <c r="W484" s="20"/>
    </row>
    <row r="485" spans="17:23" ht="12.75">
      <c r="Q485" s="20"/>
      <c r="R485" s="20"/>
      <c r="S485" s="20"/>
      <c r="T485" s="20"/>
      <c r="U485" s="20"/>
      <c r="V485" s="20"/>
      <c r="W485" s="20"/>
    </row>
    <row r="486" spans="17:23" ht="12.75">
      <c r="Q486" s="20"/>
      <c r="R486" s="20"/>
      <c r="S486" s="20"/>
      <c r="T486" s="20"/>
      <c r="U486" s="20"/>
      <c r="V486" s="20"/>
      <c r="W486" s="20"/>
    </row>
    <row r="487" spans="17:23" ht="12.75">
      <c r="Q487" s="20"/>
      <c r="R487" s="20"/>
      <c r="S487" s="20"/>
      <c r="T487" s="20"/>
      <c r="U487" s="20"/>
      <c r="V487" s="20"/>
      <c r="W487" s="20"/>
    </row>
    <row r="488" spans="17:23" ht="12.75">
      <c r="Q488" s="20"/>
      <c r="R488" s="20"/>
      <c r="S488" s="20"/>
      <c r="T488" s="20"/>
      <c r="U488" s="20"/>
      <c r="V488" s="20"/>
      <c r="W488" s="20"/>
    </row>
    <row r="489" spans="17:23" ht="12.75">
      <c r="Q489" s="20"/>
      <c r="R489" s="20"/>
      <c r="S489" s="20"/>
      <c r="T489" s="20"/>
      <c r="U489" s="20"/>
      <c r="V489" s="20"/>
      <c r="W489" s="20"/>
    </row>
    <row r="490" spans="17:23" ht="12.75">
      <c r="Q490" s="20"/>
      <c r="R490" s="20"/>
      <c r="S490" s="20"/>
      <c r="T490" s="20"/>
      <c r="U490" s="20"/>
      <c r="V490" s="20"/>
      <c r="W490" s="20"/>
    </row>
    <row r="491" spans="17:23" ht="12.75">
      <c r="Q491" s="20"/>
      <c r="R491" s="20"/>
      <c r="S491" s="20"/>
      <c r="T491" s="20"/>
      <c r="U491" s="20"/>
      <c r="V491" s="20"/>
      <c r="W491" s="20"/>
    </row>
    <row r="492" spans="17:23" ht="12.75">
      <c r="Q492" s="20"/>
      <c r="R492" s="20"/>
      <c r="S492" s="20"/>
      <c r="T492" s="20"/>
      <c r="U492" s="20"/>
      <c r="V492" s="20"/>
      <c r="W492" s="20"/>
    </row>
    <row r="493" spans="17:23" ht="12.75">
      <c r="Q493" s="20"/>
      <c r="R493" s="20"/>
      <c r="S493" s="20"/>
      <c r="T493" s="20"/>
      <c r="U493" s="20"/>
      <c r="V493" s="20"/>
      <c r="W493" s="20"/>
    </row>
    <row r="494" spans="17:23" ht="12.75">
      <c r="Q494" s="20"/>
      <c r="R494" s="20"/>
      <c r="S494" s="20"/>
      <c r="T494" s="20"/>
      <c r="U494" s="20"/>
      <c r="V494" s="20"/>
      <c r="W494" s="20"/>
    </row>
    <row r="495" spans="17:23" ht="12.75">
      <c r="Q495" s="20"/>
      <c r="R495" s="20"/>
      <c r="S495" s="20"/>
      <c r="T495" s="20"/>
      <c r="U495" s="20"/>
      <c r="V495" s="20"/>
      <c r="W495" s="20"/>
    </row>
    <row r="496" spans="17:23" ht="12.75">
      <c r="Q496" s="20"/>
      <c r="R496" s="20"/>
      <c r="S496" s="20"/>
      <c r="T496" s="20"/>
      <c r="U496" s="20"/>
      <c r="V496" s="20"/>
      <c r="W496" s="20"/>
    </row>
    <row r="497" spans="17:23" ht="12.75">
      <c r="Q497" s="20"/>
      <c r="R497" s="20"/>
      <c r="S497" s="20"/>
      <c r="T497" s="20"/>
      <c r="U497" s="20"/>
      <c r="V497" s="20"/>
      <c r="W497" s="20"/>
    </row>
    <row r="498" spans="17:23" ht="12.75">
      <c r="Q498" s="20"/>
      <c r="R498" s="20"/>
      <c r="S498" s="20"/>
      <c r="T498" s="20"/>
      <c r="U498" s="20"/>
      <c r="V498" s="20"/>
      <c r="W498" s="20"/>
    </row>
    <row r="499" spans="17:23" ht="12.75">
      <c r="Q499" s="20"/>
      <c r="R499" s="20"/>
      <c r="S499" s="20"/>
      <c r="T499" s="20"/>
      <c r="U499" s="20"/>
      <c r="V499" s="20"/>
      <c r="W499" s="20"/>
    </row>
    <row r="500" spans="17:23" ht="12.75">
      <c r="Q500" s="20"/>
      <c r="R500" s="20"/>
      <c r="S500" s="20"/>
      <c r="T500" s="20"/>
      <c r="U500" s="20"/>
      <c r="V500" s="20"/>
      <c r="W500" s="20"/>
    </row>
    <row r="501" spans="17:23" ht="12.75">
      <c r="Q501" s="20"/>
      <c r="R501" s="20"/>
      <c r="S501" s="20"/>
      <c r="T501" s="20"/>
      <c r="U501" s="20"/>
      <c r="V501" s="20"/>
      <c r="W501" s="20"/>
    </row>
    <row r="502" spans="17:23" ht="12.75">
      <c r="Q502" s="20"/>
      <c r="R502" s="20"/>
      <c r="S502" s="20"/>
      <c r="T502" s="20"/>
      <c r="U502" s="20"/>
      <c r="V502" s="20"/>
      <c r="W502" s="20"/>
    </row>
    <row r="503" spans="17:23" ht="12.75">
      <c r="Q503" s="20"/>
      <c r="R503" s="20"/>
      <c r="S503" s="20"/>
      <c r="T503" s="20"/>
      <c r="U503" s="20"/>
      <c r="V503" s="20"/>
      <c r="W503" s="20"/>
    </row>
    <row r="504" spans="17:23" ht="12.75">
      <c r="Q504" s="20"/>
      <c r="R504" s="20"/>
      <c r="S504" s="20"/>
      <c r="T504" s="20"/>
      <c r="U504" s="20"/>
      <c r="V504" s="20"/>
      <c r="W504" s="20"/>
    </row>
    <row r="505" spans="17:23" ht="12.75">
      <c r="Q505" s="20"/>
      <c r="R505" s="20"/>
      <c r="S505" s="20"/>
      <c r="T505" s="20"/>
      <c r="U505" s="20"/>
      <c r="V505" s="20"/>
      <c r="W505" s="20"/>
    </row>
    <row r="506" spans="17:23" ht="12.75">
      <c r="Q506" s="20"/>
      <c r="R506" s="20"/>
      <c r="S506" s="20"/>
      <c r="T506" s="20"/>
      <c r="U506" s="20"/>
      <c r="V506" s="20"/>
      <c r="W506" s="20"/>
    </row>
    <row r="507" spans="17:23" ht="12.75">
      <c r="Q507" s="20"/>
      <c r="R507" s="20"/>
      <c r="S507" s="20"/>
      <c r="T507" s="20"/>
      <c r="U507" s="20"/>
      <c r="V507" s="20"/>
      <c r="W507" s="20"/>
    </row>
    <row r="508" spans="17:23" ht="12.75">
      <c r="Q508" s="20"/>
      <c r="R508" s="20"/>
      <c r="S508" s="20"/>
      <c r="T508" s="20"/>
      <c r="U508" s="20"/>
      <c r="V508" s="20"/>
      <c r="W508" s="20"/>
    </row>
    <row r="509" spans="17:23" ht="12.75">
      <c r="Q509" s="20"/>
      <c r="R509" s="20"/>
      <c r="S509" s="20"/>
      <c r="T509" s="20"/>
      <c r="U509" s="20"/>
      <c r="V509" s="20"/>
      <c r="W509" s="20"/>
    </row>
    <row r="510" spans="17:23" ht="12.75">
      <c r="Q510" s="20"/>
      <c r="R510" s="20"/>
      <c r="S510" s="20"/>
      <c r="T510" s="20"/>
      <c r="U510" s="20"/>
      <c r="V510" s="20"/>
      <c r="W510" s="20"/>
    </row>
    <row r="511" spans="17:23" ht="12.75">
      <c r="Q511" s="20"/>
      <c r="R511" s="20"/>
      <c r="S511" s="20"/>
      <c r="T511" s="20"/>
      <c r="U511" s="20"/>
      <c r="V511" s="20"/>
      <c r="W511" s="20"/>
    </row>
    <row r="512" spans="17:23" ht="12.75">
      <c r="Q512" s="20"/>
      <c r="R512" s="20"/>
      <c r="S512" s="20"/>
      <c r="T512" s="20"/>
      <c r="U512" s="20"/>
      <c r="V512" s="20"/>
      <c r="W512" s="20"/>
    </row>
    <row r="513" spans="17:23" ht="12.75">
      <c r="Q513" s="20"/>
      <c r="R513" s="20"/>
      <c r="S513" s="20"/>
      <c r="T513" s="20"/>
      <c r="U513" s="20"/>
      <c r="V513" s="20"/>
      <c r="W513" s="20"/>
    </row>
    <row r="514" spans="17:23" ht="12.75">
      <c r="Q514" s="20"/>
      <c r="R514" s="20"/>
      <c r="S514" s="20"/>
      <c r="T514" s="20"/>
      <c r="U514" s="20"/>
      <c r="V514" s="20"/>
      <c r="W514" s="20"/>
    </row>
    <row r="515" spans="17:23" ht="12.75">
      <c r="Q515" s="20"/>
      <c r="R515" s="20"/>
      <c r="S515" s="20"/>
      <c r="T515" s="20"/>
      <c r="U515" s="20"/>
      <c r="V515" s="20"/>
      <c r="W515" s="20"/>
    </row>
    <row r="516" spans="17:23" ht="12.75">
      <c r="Q516" s="20"/>
      <c r="R516" s="20"/>
      <c r="S516" s="20"/>
      <c r="T516" s="20"/>
      <c r="U516" s="20"/>
      <c r="V516" s="20"/>
      <c r="W516" s="20"/>
    </row>
    <row r="517" spans="17:23" ht="12.75">
      <c r="Q517" s="20"/>
      <c r="R517" s="20"/>
      <c r="S517" s="20"/>
      <c r="T517" s="20"/>
      <c r="U517" s="20"/>
      <c r="V517" s="20"/>
      <c r="W517" s="20"/>
    </row>
    <row r="518" spans="17:23" ht="12.75">
      <c r="Q518" s="20"/>
      <c r="R518" s="20"/>
      <c r="S518" s="20"/>
      <c r="T518" s="20"/>
      <c r="U518" s="20"/>
      <c r="V518" s="20"/>
      <c r="W518" s="20"/>
    </row>
    <row r="519" spans="17:23" ht="12.75">
      <c r="Q519" s="20"/>
      <c r="R519" s="20"/>
      <c r="S519" s="20"/>
      <c r="T519" s="20"/>
      <c r="U519" s="20"/>
      <c r="V519" s="20"/>
      <c r="W519" s="20"/>
    </row>
    <row r="520" spans="17:23" ht="12.75">
      <c r="Q520" s="20"/>
      <c r="R520" s="20"/>
      <c r="S520" s="20"/>
      <c r="T520" s="20"/>
      <c r="U520" s="20"/>
      <c r="V520" s="20"/>
      <c r="W520" s="20"/>
    </row>
    <row r="521" spans="17:23" ht="12.75">
      <c r="Q521" s="20"/>
      <c r="R521" s="20"/>
      <c r="S521" s="20"/>
      <c r="T521" s="20"/>
      <c r="U521" s="20"/>
      <c r="V521" s="20"/>
      <c r="W521" s="20"/>
    </row>
    <row r="522" spans="17:23" ht="12.75">
      <c r="Q522" s="20"/>
      <c r="R522" s="20"/>
      <c r="S522" s="20"/>
      <c r="T522" s="20"/>
      <c r="U522" s="20"/>
      <c r="V522" s="20"/>
      <c r="W522" s="20"/>
    </row>
    <row r="523" spans="17:23" ht="12.75">
      <c r="Q523" s="20"/>
      <c r="R523" s="20"/>
      <c r="S523" s="20"/>
      <c r="T523" s="20"/>
      <c r="U523" s="20"/>
      <c r="V523" s="20"/>
      <c r="W523" s="20"/>
    </row>
    <row r="524" spans="17:23" ht="12.75">
      <c r="Q524" s="20"/>
      <c r="R524" s="20"/>
      <c r="S524" s="20"/>
      <c r="T524" s="20"/>
      <c r="U524" s="20"/>
      <c r="V524" s="20"/>
      <c r="W524" s="20"/>
    </row>
    <row r="525" spans="17:23" ht="12.75">
      <c r="Q525" s="20"/>
      <c r="R525" s="20"/>
      <c r="S525" s="20"/>
      <c r="T525" s="20"/>
      <c r="U525" s="20"/>
      <c r="V525" s="20"/>
      <c r="W525" s="20"/>
    </row>
    <row r="526" spans="17:23" ht="12.75">
      <c r="Q526" s="20"/>
      <c r="R526" s="20"/>
      <c r="S526" s="20"/>
      <c r="T526" s="20"/>
      <c r="U526" s="20"/>
      <c r="V526" s="20"/>
      <c r="W526" s="20"/>
    </row>
    <row r="527" spans="17:23" ht="12.75">
      <c r="Q527" s="20"/>
      <c r="R527" s="20"/>
      <c r="S527" s="20"/>
      <c r="T527" s="20"/>
      <c r="U527" s="20"/>
      <c r="V527" s="20"/>
      <c r="W527" s="20"/>
    </row>
    <row r="528" spans="17:23" ht="12.75">
      <c r="Q528" s="20"/>
      <c r="R528" s="20"/>
      <c r="S528" s="20"/>
      <c r="T528" s="20"/>
      <c r="U528" s="20"/>
      <c r="V528" s="20"/>
      <c r="W528" s="20"/>
    </row>
    <row r="529" spans="17:23" ht="12.75">
      <c r="Q529" s="20"/>
      <c r="R529" s="20"/>
      <c r="S529" s="20"/>
      <c r="T529" s="20"/>
      <c r="U529" s="20"/>
      <c r="V529" s="20"/>
      <c r="W529" s="20"/>
    </row>
    <row r="530" spans="17:23" ht="12.75">
      <c r="Q530" s="20"/>
      <c r="R530" s="20"/>
      <c r="S530" s="20"/>
      <c r="T530" s="20"/>
      <c r="U530" s="20"/>
      <c r="V530" s="20"/>
      <c r="W530" s="20"/>
    </row>
    <row r="531" spans="17:23" ht="12.75">
      <c r="Q531" s="20"/>
      <c r="R531" s="20"/>
      <c r="S531" s="20"/>
      <c r="T531" s="20"/>
      <c r="U531" s="20"/>
      <c r="V531" s="20"/>
      <c r="W531" s="20"/>
    </row>
    <row r="532" spans="17:23" ht="12.75">
      <c r="Q532" s="20"/>
      <c r="R532" s="20"/>
      <c r="S532" s="20"/>
      <c r="T532" s="20"/>
      <c r="U532" s="20"/>
      <c r="V532" s="20"/>
      <c r="W532" s="20"/>
    </row>
    <row r="533" spans="17:23" ht="12.75">
      <c r="Q533" s="20"/>
      <c r="R533" s="20"/>
      <c r="S533" s="20"/>
      <c r="T533" s="20"/>
      <c r="U533" s="20"/>
      <c r="V533" s="20"/>
      <c r="W533" s="20"/>
    </row>
    <row r="534" spans="17:23" ht="12.75">
      <c r="Q534" s="20"/>
      <c r="R534" s="20"/>
      <c r="S534" s="20"/>
      <c r="T534" s="20"/>
      <c r="U534" s="20"/>
      <c r="V534" s="20"/>
      <c r="W534" s="20"/>
    </row>
    <row r="535" spans="17:23" ht="12.75">
      <c r="Q535" s="20"/>
      <c r="R535" s="20"/>
      <c r="S535" s="20"/>
      <c r="T535" s="20"/>
      <c r="U535" s="20"/>
      <c r="V535" s="20"/>
      <c r="W535" s="20"/>
    </row>
    <row r="536" spans="17:23" ht="12.75">
      <c r="Q536" s="20"/>
      <c r="R536" s="20"/>
      <c r="S536" s="20"/>
      <c r="T536" s="20"/>
      <c r="U536" s="20"/>
      <c r="V536" s="20"/>
      <c r="W536" s="20"/>
    </row>
    <row r="537" spans="17:23" ht="12.75">
      <c r="Q537" s="20"/>
      <c r="R537" s="20"/>
      <c r="S537" s="20"/>
      <c r="T537" s="20"/>
      <c r="U537" s="20"/>
      <c r="V537" s="20"/>
      <c r="W537" s="20"/>
    </row>
    <row r="538" spans="17:23" ht="12.75">
      <c r="Q538" s="20"/>
      <c r="R538" s="20"/>
      <c r="S538" s="20"/>
      <c r="T538" s="20"/>
      <c r="U538" s="20"/>
      <c r="V538" s="20"/>
      <c r="W538" s="20"/>
    </row>
    <row r="539" spans="17:23" ht="12.75">
      <c r="Q539" s="20"/>
      <c r="R539" s="20"/>
      <c r="S539" s="20"/>
      <c r="T539" s="20"/>
      <c r="U539" s="20"/>
      <c r="V539" s="20"/>
      <c r="W539" s="20"/>
    </row>
    <row r="540" spans="17:23" ht="12.75">
      <c r="Q540" s="20"/>
      <c r="R540" s="20"/>
      <c r="S540" s="20"/>
      <c r="T540" s="20"/>
      <c r="U540" s="20"/>
      <c r="V540" s="20"/>
      <c r="W540" s="20"/>
    </row>
    <row r="541" spans="17:23" ht="12.75">
      <c r="Q541" s="20"/>
      <c r="R541" s="20"/>
      <c r="S541" s="20"/>
      <c r="T541" s="20"/>
      <c r="U541" s="20"/>
      <c r="V541" s="20"/>
      <c r="W541" s="20"/>
    </row>
    <row r="542" spans="17:23" ht="12.75">
      <c r="Q542" s="20"/>
      <c r="R542" s="20"/>
      <c r="S542" s="20"/>
      <c r="T542" s="20"/>
      <c r="U542" s="20"/>
      <c r="V542" s="20"/>
      <c r="W542" s="20"/>
    </row>
    <row r="543" spans="17:23" ht="12.75">
      <c r="Q543" s="20"/>
      <c r="R543" s="20"/>
      <c r="S543" s="20"/>
      <c r="T543" s="20"/>
      <c r="U543" s="20"/>
      <c r="V543" s="20"/>
      <c r="W543" s="20"/>
    </row>
    <row r="544" spans="17:23" ht="12.75">
      <c r="Q544" s="20"/>
      <c r="R544" s="20"/>
      <c r="S544" s="20"/>
      <c r="T544" s="20"/>
      <c r="U544" s="20"/>
      <c r="V544" s="20"/>
      <c r="W544" s="20"/>
    </row>
    <row r="545" spans="17:23" ht="12.75">
      <c r="Q545" s="20"/>
      <c r="R545" s="20"/>
      <c r="S545" s="20"/>
      <c r="T545" s="20"/>
      <c r="U545" s="20"/>
      <c r="V545" s="20"/>
      <c r="W545" s="20"/>
    </row>
    <row r="546" spans="17:23" ht="12.75">
      <c r="Q546" s="20"/>
      <c r="R546" s="20"/>
      <c r="S546" s="20"/>
      <c r="T546" s="20"/>
      <c r="U546" s="20"/>
      <c r="V546" s="20"/>
      <c r="W546" s="20"/>
    </row>
    <row r="547" spans="17:23" ht="12.75">
      <c r="Q547" s="20"/>
      <c r="R547" s="20"/>
      <c r="S547" s="20"/>
      <c r="T547" s="20"/>
      <c r="U547" s="20"/>
      <c r="V547" s="20"/>
      <c r="W547" s="20"/>
    </row>
    <row r="548" spans="17:23" ht="12.75">
      <c r="Q548" s="20"/>
      <c r="R548" s="20"/>
      <c r="S548" s="20"/>
      <c r="T548" s="20"/>
      <c r="U548" s="20"/>
      <c r="V548" s="20"/>
      <c r="W548" s="20"/>
    </row>
    <row r="549" spans="17:23" ht="12.75">
      <c r="Q549" s="20"/>
      <c r="R549" s="20"/>
      <c r="S549" s="20"/>
      <c r="T549" s="20"/>
      <c r="U549" s="20"/>
      <c r="V549" s="20"/>
      <c r="W549" s="20"/>
    </row>
    <row r="550" spans="17:23" ht="12.75">
      <c r="Q550" s="20"/>
      <c r="R550" s="20"/>
      <c r="S550" s="20"/>
      <c r="T550" s="20"/>
      <c r="U550" s="20"/>
      <c r="V550" s="20"/>
      <c r="W550" s="20"/>
    </row>
    <row r="551" spans="17:23" ht="12.75">
      <c r="Q551" s="20"/>
      <c r="R551" s="20"/>
      <c r="S551" s="20"/>
      <c r="T551" s="20"/>
      <c r="U551" s="20"/>
      <c r="V551" s="20"/>
      <c r="W551" s="20"/>
    </row>
    <row r="552" spans="17:23" ht="12.75">
      <c r="Q552" s="20"/>
      <c r="R552" s="20"/>
      <c r="S552" s="20"/>
      <c r="T552" s="20"/>
      <c r="U552" s="20"/>
      <c r="V552" s="20"/>
      <c r="W552" s="20"/>
    </row>
    <row r="553" spans="17:23" ht="12.75">
      <c r="Q553" s="20"/>
      <c r="R553" s="20"/>
      <c r="S553" s="20"/>
      <c r="T553" s="20"/>
      <c r="U553" s="20"/>
      <c r="V553" s="20"/>
      <c r="W553" s="20"/>
    </row>
    <row r="554" spans="17:23" ht="12.75">
      <c r="Q554" s="20"/>
      <c r="R554" s="20"/>
      <c r="S554" s="20"/>
      <c r="T554" s="20"/>
      <c r="U554" s="20"/>
      <c r="V554" s="20"/>
      <c r="W554" s="20"/>
    </row>
    <row r="555" spans="17:23" ht="12.75">
      <c r="Q555" s="20"/>
      <c r="R555" s="20"/>
      <c r="S555" s="20"/>
      <c r="T555" s="20"/>
      <c r="U555" s="20"/>
      <c r="V555" s="20"/>
      <c r="W555" s="20"/>
    </row>
    <row r="556" spans="17:23" ht="12.75">
      <c r="Q556" s="20"/>
      <c r="R556" s="20"/>
      <c r="S556" s="20"/>
      <c r="T556" s="20"/>
      <c r="U556" s="20"/>
      <c r="V556" s="20"/>
      <c r="W556" s="20"/>
    </row>
    <row r="557" spans="17:23" ht="12.75">
      <c r="Q557" s="20"/>
      <c r="R557" s="20"/>
      <c r="S557" s="20"/>
      <c r="T557" s="20"/>
      <c r="U557" s="20"/>
      <c r="V557" s="20"/>
      <c r="W557" s="20"/>
    </row>
    <row r="558" spans="17:23" ht="12.75">
      <c r="Q558" s="20"/>
      <c r="R558" s="20"/>
      <c r="S558" s="20"/>
      <c r="T558" s="20"/>
      <c r="U558" s="20"/>
      <c r="V558" s="20"/>
      <c r="W558" s="20"/>
    </row>
    <row r="559" spans="17:23" ht="12.75">
      <c r="Q559" s="20"/>
      <c r="R559" s="20"/>
      <c r="S559" s="20"/>
      <c r="T559" s="20"/>
      <c r="U559" s="20"/>
      <c r="V559" s="20"/>
      <c r="W559" s="20"/>
    </row>
    <row r="560" spans="17:23" ht="12.75">
      <c r="Q560" s="20"/>
      <c r="R560" s="20"/>
      <c r="S560" s="20"/>
      <c r="T560" s="20"/>
      <c r="U560" s="20"/>
      <c r="V560" s="20"/>
      <c r="W560" s="20"/>
    </row>
    <row r="561" spans="17:23" ht="12.75">
      <c r="Q561" s="20"/>
      <c r="R561" s="20"/>
      <c r="S561" s="20"/>
      <c r="T561" s="20"/>
      <c r="U561" s="20"/>
      <c r="V561" s="20"/>
      <c r="W561" s="20"/>
    </row>
    <row r="562" spans="17:23" ht="12.75">
      <c r="Q562" s="20"/>
      <c r="R562" s="20"/>
      <c r="S562" s="20"/>
      <c r="T562" s="20"/>
      <c r="U562" s="20"/>
      <c r="V562" s="20"/>
      <c r="W562" s="20"/>
    </row>
    <row r="563" spans="17:23" ht="12.75">
      <c r="Q563" s="20"/>
      <c r="R563" s="20"/>
      <c r="S563" s="20"/>
      <c r="T563" s="20"/>
      <c r="U563" s="20"/>
      <c r="V563" s="20"/>
      <c r="W563" s="20"/>
    </row>
    <row r="564" spans="17:23" ht="12.75">
      <c r="Q564" s="20"/>
      <c r="R564" s="20"/>
      <c r="S564" s="20"/>
      <c r="T564" s="20"/>
      <c r="U564" s="20"/>
      <c r="V564" s="20"/>
      <c r="W564" s="20"/>
    </row>
    <row r="565" spans="17:23" ht="12.75">
      <c r="Q565" s="20"/>
      <c r="R565" s="20"/>
      <c r="S565" s="20"/>
      <c r="T565" s="20"/>
      <c r="U565" s="20"/>
      <c r="V565" s="20"/>
      <c r="W565" s="20"/>
    </row>
    <row r="566" spans="17:23" ht="12.75">
      <c r="Q566" s="20"/>
      <c r="R566" s="20"/>
      <c r="S566" s="20"/>
      <c r="T566" s="20"/>
      <c r="U566" s="20"/>
      <c r="V566" s="20"/>
      <c r="W566" s="20"/>
    </row>
    <row r="567" spans="17:23" ht="12.75">
      <c r="Q567" s="20"/>
      <c r="R567" s="20"/>
      <c r="S567" s="20"/>
      <c r="T567" s="20"/>
      <c r="U567" s="20"/>
      <c r="V567" s="20"/>
      <c r="W567" s="20"/>
    </row>
    <row r="568" spans="17:23" ht="12.75">
      <c r="Q568" s="20"/>
      <c r="R568" s="20"/>
      <c r="S568" s="20"/>
      <c r="T568" s="20"/>
      <c r="U568" s="20"/>
      <c r="V568" s="20"/>
      <c r="W568" s="20"/>
    </row>
    <row r="569" spans="17:23" ht="12.75">
      <c r="Q569" s="20"/>
      <c r="R569" s="20"/>
      <c r="S569" s="20"/>
      <c r="T569" s="20"/>
      <c r="U569" s="20"/>
      <c r="V569" s="20"/>
      <c r="W569" s="20"/>
    </row>
    <row r="570" spans="17:23" ht="12.75">
      <c r="Q570" s="20"/>
      <c r="R570" s="20"/>
      <c r="S570" s="20"/>
      <c r="T570" s="20"/>
      <c r="U570" s="20"/>
      <c r="V570" s="20"/>
      <c r="W570" s="20"/>
    </row>
    <row r="571" spans="17:23" ht="12.75">
      <c r="Q571" s="20"/>
      <c r="R571" s="20"/>
      <c r="S571" s="20"/>
      <c r="T571" s="20"/>
      <c r="U571" s="20"/>
      <c r="V571" s="20"/>
      <c r="W571" s="20"/>
    </row>
    <row r="572" spans="17:23" ht="12.75">
      <c r="Q572" s="20"/>
      <c r="R572" s="20"/>
      <c r="S572" s="20"/>
      <c r="T572" s="20"/>
      <c r="U572" s="20"/>
      <c r="V572" s="20"/>
      <c r="W572" s="20"/>
    </row>
  </sheetData>
  <sheetProtection/>
  <mergeCells count="12">
    <mergeCell ref="I6:J7"/>
    <mergeCell ref="K6:L7"/>
    <mergeCell ref="M6:N7"/>
    <mergeCell ref="O6:P7"/>
    <mergeCell ref="A2:O2"/>
    <mergeCell ref="A4:A8"/>
    <mergeCell ref="B4:B8"/>
    <mergeCell ref="C4:D7"/>
    <mergeCell ref="E4:P4"/>
    <mergeCell ref="E5:F7"/>
    <mergeCell ref="G5:H7"/>
    <mergeCell ref="I5:P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6"/>
  <sheetViews>
    <sheetView zoomScale="85" zoomScaleNormal="85" zoomScalePageLayoutView="0" workbookViewId="0" topLeftCell="A7">
      <selection activeCell="K16" sqref="K16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42.375" style="1" customWidth="1"/>
    <col min="4" max="4" width="12.75390625" style="1" customWidth="1"/>
    <col min="5" max="5" width="12.625" style="1" customWidth="1"/>
    <col min="6" max="6" width="10.75390625" style="1" customWidth="1"/>
    <col min="7" max="7" width="10.625" style="1" customWidth="1"/>
    <col min="8" max="8" width="13.25390625" style="1" hidden="1" customWidth="1"/>
    <col min="9" max="16384" width="9.125" style="1" customWidth="1"/>
  </cols>
  <sheetData>
    <row r="1" ht="12.75">
      <c r="G1" s="1" t="s">
        <v>466</v>
      </c>
    </row>
    <row r="2" spans="1:8" ht="15.75">
      <c r="A2" s="528" t="s">
        <v>465</v>
      </c>
      <c r="B2" s="528"/>
      <c r="C2" s="528"/>
      <c r="D2" s="528"/>
      <c r="E2" s="528"/>
      <c r="F2" s="528"/>
      <c r="G2" s="528"/>
      <c r="H2" s="65"/>
    </row>
    <row r="3" spans="1:8" ht="15.75">
      <c r="A3" s="528" t="s">
        <v>464</v>
      </c>
      <c r="B3" s="528"/>
      <c r="C3" s="528"/>
      <c r="D3" s="528"/>
      <c r="E3" s="528"/>
      <c r="F3" s="528"/>
      <c r="G3" s="528"/>
      <c r="H3" s="65"/>
    </row>
    <row r="4" spans="1:8" ht="4.5" customHeight="1">
      <c r="A4" s="528"/>
      <c r="B4" s="528"/>
      <c r="C4" s="528"/>
      <c r="D4" s="528"/>
      <c r="E4" s="528"/>
      <c r="F4" s="528"/>
      <c r="G4" s="528"/>
      <c r="H4" s="528"/>
    </row>
    <row r="5" spans="1:8" ht="7.5" customHeight="1">
      <c r="A5" s="528"/>
      <c r="B5" s="528"/>
      <c r="C5" s="528"/>
      <c r="D5" s="528"/>
      <c r="E5" s="528"/>
      <c r="F5" s="528"/>
      <c r="G5" s="528"/>
      <c r="H5" s="528"/>
    </row>
    <row r="6" spans="2:8" ht="12.75">
      <c r="B6" s="476" t="s">
        <v>2</v>
      </c>
      <c r="C6" s="509" t="s">
        <v>98</v>
      </c>
      <c r="D6" s="513" t="s">
        <v>4</v>
      </c>
      <c r="E6" s="513" t="s">
        <v>5</v>
      </c>
      <c r="F6" s="509" t="s">
        <v>6</v>
      </c>
      <c r="G6" s="509"/>
      <c r="H6" s="230"/>
    </row>
    <row r="7" spans="2:8" ht="15.75">
      <c r="B7" s="476"/>
      <c r="C7" s="509"/>
      <c r="D7" s="513"/>
      <c r="E7" s="513"/>
      <c r="F7" s="60" t="s">
        <v>236</v>
      </c>
      <c r="G7" s="60" t="s">
        <v>463</v>
      </c>
      <c r="H7" s="372"/>
    </row>
    <row r="8" spans="2:16" ht="15.75">
      <c r="B8" s="39" t="s">
        <v>8</v>
      </c>
      <c r="C8" s="39" t="s">
        <v>9</v>
      </c>
      <c r="D8" s="39">
        <v>1</v>
      </c>
      <c r="E8" s="39">
        <v>2</v>
      </c>
      <c r="F8" s="39">
        <v>3</v>
      </c>
      <c r="G8" s="39">
        <v>4</v>
      </c>
      <c r="H8" s="371"/>
      <c r="I8" s="20"/>
      <c r="J8" s="20"/>
      <c r="K8" s="20"/>
      <c r="L8" s="20"/>
      <c r="M8" s="20"/>
      <c r="N8" s="20"/>
      <c r="O8" s="20"/>
      <c r="P8" s="20"/>
    </row>
    <row r="9" spans="2:16" ht="22.5" customHeight="1">
      <c r="B9" s="60">
        <v>1</v>
      </c>
      <c r="C9" s="59" t="s">
        <v>462</v>
      </c>
      <c r="D9" s="56">
        <v>801707</v>
      </c>
      <c r="E9" s="56">
        <v>712003</v>
      </c>
      <c r="F9" s="370">
        <v>-89704</v>
      </c>
      <c r="G9" s="254">
        <v>-11.18912520409576</v>
      </c>
      <c r="H9" s="369">
        <f aca="true" t="shared" si="0" ref="H9:H14">SUM(F9*100/D9)</f>
        <v>-11.189125204095761</v>
      </c>
      <c r="I9" s="20"/>
      <c r="J9" s="20"/>
      <c r="K9" s="20"/>
      <c r="L9" s="20"/>
      <c r="M9" s="20"/>
      <c r="N9" s="20"/>
      <c r="O9" s="20"/>
      <c r="P9" s="20"/>
    </row>
    <row r="10" spans="2:16" ht="18" customHeight="1">
      <c r="B10" s="60">
        <v>2</v>
      </c>
      <c r="C10" s="59" t="s">
        <v>461</v>
      </c>
      <c r="D10" s="56">
        <v>827903</v>
      </c>
      <c r="E10" s="56">
        <v>737783</v>
      </c>
      <c r="F10" s="370">
        <v>-90120</v>
      </c>
      <c r="G10" s="254">
        <v>-10.885333185167823</v>
      </c>
      <c r="H10" s="369">
        <f t="shared" si="0"/>
        <v>-10.885333185167827</v>
      </c>
      <c r="I10" s="20"/>
      <c r="J10" s="20"/>
      <c r="K10" s="20"/>
      <c r="L10" s="20"/>
      <c r="M10" s="20"/>
      <c r="N10" s="20"/>
      <c r="O10" s="20"/>
      <c r="P10" s="20"/>
    </row>
    <row r="11" spans="2:16" ht="20.25" customHeight="1">
      <c r="B11" s="60">
        <v>3</v>
      </c>
      <c r="C11" s="59" t="s">
        <v>460</v>
      </c>
      <c r="D11" s="56">
        <v>45024</v>
      </c>
      <c r="E11" s="56">
        <v>44099</v>
      </c>
      <c r="F11" s="370">
        <v>-925</v>
      </c>
      <c r="G11" s="254">
        <v>-2.054459843638938</v>
      </c>
      <c r="H11" s="369">
        <f t="shared" si="0"/>
        <v>-2.054459843638948</v>
      </c>
      <c r="I11" s="20"/>
      <c r="J11" s="20"/>
      <c r="K11" s="20"/>
      <c r="L11" s="20"/>
      <c r="M11" s="20"/>
      <c r="N11" s="20"/>
      <c r="O11" s="20"/>
      <c r="P11" s="20"/>
    </row>
    <row r="12" spans="2:16" ht="21" customHeight="1">
      <c r="B12" s="60">
        <v>4</v>
      </c>
      <c r="C12" s="59" t="s">
        <v>459</v>
      </c>
      <c r="D12" s="56">
        <v>728180</v>
      </c>
      <c r="E12" s="56">
        <v>641387</v>
      </c>
      <c r="F12" s="370">
        <v>-86793</v>
      </c>
      <c r="G12" s="254">
        <v>-11.919168337498974</v>
      </c>
      <c r="H12" s="369">
        <f t="shared" si="0"/>
        <v>-11.91916833749897</v>
      </c>
      <c r="I12" s="20"/>
      <c r="J12" s="20"/>
      <c r="K12" s="20"/>
      <c r="L12" s="20"/>
      <c r="M12" s="20"/>
      <c r="N12" s="20"/>
      <c r="O12" s="20"/>
      <c r="P12" s="20"/>
    </row>
    <row r="13" spans="2:16" ht="27" customHeight="1">
      <c r="B13" s="60">
        <v>5</v>
      </c>
      <c r="C13" s="59" t="s">
        <v>458</v>
      </c>
      <c r="D13" s="56">
        <v>54699</v>
      </c>
      <c r="E13" s="56">
        <v>52263</v>
      </c>
      <c r="F13" s="370">
        <v>-2436</v>
      </c>
      <c r="G13" s="254">
        <v>-4.453463500246798</v>
      </c>
      <c r="H13" s="369">
        <f t="shared" si="0"/>
        <v>-4.453463500246805</v>
      </c>
      <c r="I13" s="20"/>
      <c r="J13" s="20"/>
      <c r="K13" s="20"/>
      <c r="L13" s="20"/>
      <c r="M13" s="20"/>
      <c r="N13" s="20"/>
      <c r="O13" s="20"/>
      <c r="P13" s="20"/>
    </row>
    <row r="14" spans="2:16" ht="30" customHeight="1">
      <c r="B14" s="509">
        <v>6</v>
      </c>
      <c r="C14" s="59" t="s">
        <v>457</v>
      </c>
      <c r="D14" s="56">
        <v>729600</v>
      </c>
      <c r="E14" s="56">
        <v>642117</v>
      </c>
      <c r="F14" s="370">
        <v>-87483</v>
      </c>
      <c r="G14" s="254">
        <v>-11.99054276315789</v>
      </c>
      <c r="H14" s="369">
        <f t="shared" si="0"/>
        <v>-11.990542763157896</v>
      </c>
      <c r="I14" s="20"/>
      <c r="J14" s="20"/>
      <c r="K14" s="20"/>
      <c r="L14" s="20"/>
      <c r="M14" s="20"/>
      <c r="N14" s="20"/>
      <c r="O14" s="20"/>
      <c r="P14" s="20"/>
    </row>
    <row r="15" spans="2:16" ht="28.5" customHeight="1">
      <c r="B15" s="509"/>
      <c r="C15" s="57" t="s">
        <v>456</v>
      </c>
      <c r="D15" s="56">
        <v>13826</v>
      </c>
      <c r="E15" s="56">
        <v>14774</v>
      </c>
      <c r="F15" s="370">
        <v>948</v>
      </c>
      <c r="G15" s="254">
        <v>6.856646897150284</v>
      </c>
      <c r="H15" s="369"/>
      <c r="I15" s="20"/>
      <c r="J15" s="20"/>
      <c r="K15" s="20"/>
      <c r="L15" s="20"/>
      <c r="M15" s="20"/>
      <c r="N15" s="20"/>
      <c r="O15" s="20"/>
      <c r="P15" s="20"/>
    </row>
    <row r="16" spans="2:16" ht="18.75" customHeight="1">
      <c r="B16" s="509">
        <v>7</v>
      </c>
      <c r="C16" s="59" t="s">
        <v>455</v>
      </c>
      <c r="D16" s="56">
        <v>102998</v>
      </c>
      <c r="E16" s="56">
        <v>93531</v>
      </c>
      <c r="F16" s="370">
        <v>-9467</v>
      </c>
      <c r="G16" s="254">
        <v>-9.191440610497295</v>
      </c>
      <c r="H16" s="369">
        <f>SUM(F16*100/D16)</f>
        <v>-9.191440610497292</v>
      </c>
      <c r="I16" s="20"/>
      <c r="J16" s="20"/>
      <c r="K16" s="20"/>
      <c r="L16" s="20"/>
      <c r="M16" s="20"/>
      <c r="N16" s="20"/>
      <c r="O16" s="20"/>
      <c r="P16" s="20"/>
    </row>
    <row r="17" spans="2:16" ht="36" customHeight="1">
      <c r="B17" s="509"/>
      <c r="C17" s="57" t="s">
        <v>454</v>
      </c>
      <c r="D17" s="56">
        <v>41325</v>
      </c>
      <c r="E17" s="56">
        <v>32313</v>
      </c>
      <c r="F17" s="370">
        <v>-9012</v>
      </c>
      <c r="G17" s="254">
        <v>-21.807622504537207</v>
      </c>
      <c r="H17" s="369"/>
      <c r="I17" s="20"/>
      <c r="J17" s="20"/>
      <c r="K17" s="20"/>
      <c r="L17" s="20"/>
      <c r="M17" s="20"/>
      <c r="N17" s="20"/>
      <c r="O17" s="20"/>
      <c r="P17" s="20"/>
    </row>
    <row r="18" spans="2:16" ht="25.5" customHeight="1">
      <c r="B18" s="509"/>
      <c r="C18" s="57" t="s">
        <v>453</v>
      </c>
      <c r="D18" s="56">
        <v>26526</v>
      </c>
      <c r="E18" s="56">
        <v>23505</v>
      </c>
      <c r="F18" s="370">
        <v>-3021</v>
      </c>
      <c r="G18" s="254">
        <v>-11.388826057453059</v>
      </c>
      <c r="H18" s="369"/>
      <c r="I18" s="20"/>
      <c r="J18" s="20"/>
      <c r="K18" s="20"/>
      <c r="L18" s="20"/>
      <c r="M18" s="20"/>
      <c r="N18" s="20"/>
      <c r="O18" s="20"/>
      <c r="P18" s="20"/>
    </row>
    <row r="19" spans="2:16" ht="28.5" customHeight="1">
      <c r="B19" s="509"/>
      <c r="C19" s="57" t="s">
        <v>452</v>
      </c>
      <c r="D19" s="56">
        <v>33307</v>
      </c>
      <c r="E19" s="56">
        <v>35474</v>
      </c>
      <c r="F19" s="370">
        <v>2167</v>
      </c>
      <c r="G19" s="254">
        <v>6.506139850481873</v>
      </c>
      <c r="H19" s="369">
        <f aca="true" t="shared" si="1" ref="H19:H28">SUM(F19*100/D19)</f>
        <v>6.506139850481881</v>
      </c>
      <c r="I19" s="20"/>
      <c r="J19" s="20"/>
      <c r="K19" s="20"/>
      <c r="L19" s="20"/>
      <c r="M19" s="20"/>
      <c r="N19" s="20"/>
      <c r="O19" s="20"/>
      <c r="P19" s="20"/>
    </row>
    <row r="20" spans="2:16" ht="29.25" customHeight="1">
      <c r="B20" s="60">
        <v>8</v>
      </c>
      <c r="C20" s="59" t="s">
        <v>451</v>
      </c>
      <c r="D20" s="56">
        <v>612740</v>
      </c>
      <c r="E20" s="56">
        <v>533777</v>
      </c>
      <c r="F20" s="370">
        <v>-78963</v>
      </c>
      <c r="G20" s="254">
        <v>-12.886868818748582</v>
      </c>
      <c r="H20" s="369">
        <f t="shared" si="1"/>
        <v>-12.886868818748573</v>
      </c>
      <c r="I20" s="20"/>
      <c r="J20" s="20"/>
      <c r="K20" s="20"/>
      <c r="L20" s="20"/>
      <c r="M20" s="20"/>
      <c r="N20" s="20"/>
      <c r="O20" s="20"/>
      <c r="P20" s="20"/>
    </row>
    <row r="21" spans="2:16" ht="18.75" customHeight="1">
      <c r="B21" s="592" t="s">
        <v>450</v>
      </c>
      <c r="C21" s="592"/>
      <c r="D21" s="592"/>
      <c r="E21" s="592"/>
      <c r="F21" s="592"/>
      <c r="G21" s="592"/>
      <c r="H21" s="369" t="e">
        <f t="shared" si="1"/>
        <v>#DIV/0!</v>
      </c>
      <c r="I21" s="20"/>
      <c r="J21" s="20"/>
      <c r="K21" s="20"/>
      <c r="L21" s="20"/>
      <c r="M21" s="20"/>
      <c r="N21" s="20"/>
      <c r="O21" s="20"/>
      <c r="P21" s="20"/>
    </row>
    <row r="22" spans="2:16" ht="18.75" customHeight="1">
      <c r="B22" s="509">
        <v>9</v>
      </c>
      <c r="C22" s="59" t="s">
        <v>381</v>
      </c>
      <c r="D22" s="56">
        <v>21147</v>
      </c>
      <c r="E22" s="56">
        <v>22298</v>
      </c>
      <c r="F22" s="370">
        <v>1151</v>
      </c>
      <c r="G22" s="254">
        <v>5.442852414054002</v>
      </c>
      <c r="H22" s="369">
        <f t="shared" si="1"/>
        <v>5.442852414054003</v>
      </c>
      <c r="I22" s="20"/>
      <c r="J22" s="20"/>
      <c r="K22" s="20"/>
      <c r="L22" s="20"/>
      <c r="M22" s="20"/>
      <c r="N22" s="20"/>
      <c r="O22" s="20"/>
      <c r="P22" s="20"/>
    </row>
    <row r="23" spans="2:16" ht="19.5" customHeight="1">
      <c r="B23" s="509"/>
      <c r="C23" s="59" t="s">
        <v>380</v>
      </c>
      <c r="D23" s="56">
        <v>455966</v>
      </c>
      <c r="E23" s="56">
        <v>394219</v>
      </c>
      <c r="F23" s="370">
        <v>-61747</v>
      </c>
      <c r="G23" s="254">
        <v>-13.542018483834312</v>
      </c>
      <c r="H23" s="369">
        <f t="shared" si="1"/>
        <v>-13.54201848383432</v>
      </c>
      <c r="I23" s="20"/>
      <c r="J23" s="20"/>
      <c r="K23" s="20"/>
      <c r="L23" s="20"/>
      <c r="M23" s="20"/>
      <c r="N23" s="20"/>
      <c r="O23" s="20"/>
      <c r="P23" s="20"/>
    </row>
    <row r="24" spans="2:16" ht="21.75" customHeight="1">
      <c r="B24" s="509"/>
      <c r="C24" s="59" t="s">
        <v>449</v>
      </c>
      <c r="D24" s="56">
        <v>30770</v>
      </c>
      <c r="E24" s="56">
        <v>26471</v>
      </c>
      <c r="F24" s="370">
        <v>-4299</v>
      </c>
      <c r="G24" s="254">
        <v>-13.971400714982124</v>
      </c>
      <c r="H24" s="369">
        <f t="shared" si="1"/>
        <v>-13.971400714982126</v>
      </c>
      <c r="I24" s="20"/>
      <c r="J24" s="20"/>
      <c r="K24" s="20"/>
      <c r="L24" s="20"/>
      <c r="M24" s="20"/>
      <c r="N24" s="20"/>
      <c r="O24" s="20"/>
      <c r="P24" s="20"/>
    </row>
    <row r="25" spans="2:16" ht="18" customHeight="1">
      <c r="B25" s="509"/>
      <c r="C25" s="59" t="s">
        <v>378</v>
      </c>
      <c r="D25" s="56">
        <v>61673</v>
      </c>
      <c r="E25" s="56">
        <v>56787</v>
      </c>
      <c r="F25" s="370">
        <v>-4886</v>
      </c>
      <c r="G25" s="254">
        <v>-7.9224295883125535</v>
      </c>
      <c r="H25" s="369">
        <f t="shared" si="1"/>
        <v>-7.922429588312552</v>
      </c>
      <c r="I25" s="20"/>
      <c r="J25" s="20"/>
      <c r="K25" s="20"/>
      <c r="L25" s="20"/>
      <c r="M25" s="20"/>
      <c r="N25" s="20"/>
      <c r="O25" s="20"/>
      <c r="P25" s="20"/>
    </row>
    <row r="26" spans="2:16" ht="21" customHeight="1">
      <c r="B26" s="509"/>
      <c r="C26" s="59" t="s">
        <v>377</v>
      </c>
      <c r="D26" s="56">
        <v>34622</v>
      </c>
      <c r="E26" s="56">
        <v>24011</v>
      </c>
      <c r="F26" s="370">
        <v>-10611</v>
      </c>
      <c r="G26" s="254">
        <v>-30.648142799376117</v>
      </c>
      <c r="H26" s="369">
        <f t="shared" si="1"/>
        <v>-30.64814279937612</v>
      </c>
      <c r="I26" s="20"/>
      <c r="J26" s="20"/>
      <c r="K26" s="20"/>
      <c r="L26" s="20"/>
      <c r="M26" s="20"/>
      <c r="N26" s="20"/>
      <c r="O26" s="20"/>
      <c r="P26" s="20"/>
    </row>
    <row r="27" spans="2:16" ht="22.5" customHeight="1">
      <c r="B27" s="509">
        <v>10</v>
      </c>
      <c r="C27" s="59" t="s">
        <v>448</v>
      </c>
      <c r="D27" s="56">
        <v>191411984.14999998</v>
      </c>
      <c r="E27" s="56">
        <v>172136291.49</v>
      </c>
      <c r="F27" s="370">
        <v>-19275692.659999967</v>
      </c>
      <c r="G27" s="254">
        <v>-10.07026427608345</v>
      </c>
      <c r="H27" s="369">
        <f t="shared" si="1"/>
        <v>-10.070264276083451</v>
      </c>
      <c r="I27" s="20"/>
      <c r="J27" s="20"/>
      <c r="K27" s="20"/>
      <c r="L27" s="20"/>
      <c r="M27" s="20"/>
      <c r="N27" s="20"/>
      <c r="O27" s="20"/>
      <c r="P27" s="20"/>
    </row>
    <row r="28" spans="2:16" ht="27" customHeight="1">
      <c r="B28" s="509"/>
      <c r="C28" s="59" t="s">
        <v>447</v>
      </c>
      <c r="D28" s="56">
        <v>73478488.44</v>
      </c>
      <c r="E28" s="56">
        <v>73510535.5</v>
      </c>
      <c r="F28" s="370">
        <v>32047.060000002384</v>
      </c>
      <c r="G28" s="254">
        <v>0.043614206933725086</v>
      </c>
      <c r="H28" s="369">
        <f t="shared" si="1"/>
        <v>0.04361420693373532</v>
      </c>
      <c r="I28" s="20"/>
      <c r="J28" s="20"/>
      <c r="K28" s="20"/>
      <c r="L28" s="20"/>
      <c r="M28" s="20"/>
      <c r="N28" s="20"/>
      <c r="O28" s="20"/>
      <c r="P28" s="20"/>
    </row>
    <row r="29" ht="12.75">
      <c r="H29" s="43"/>
    </row>
    <row r="30" ht="12.75">
      <c r="H30" s="43"/>
    </row>
    <row r="31" ht="12.75">
      <c r="H31" s="43"/>
    </row>
    <row r="32" ht="12.75">
      <c r="H32" s="43"/>
    </row>
    <row r="33" ht="12.75">
      <c r="H33" s="43"/>
    </row>
    <row r="34" ht="12.75">
      <c r="H34" s="43"/>
    </row>
    <row r="35" ht="12.75">
      <c r="H35" s="43"/>
    </row>
    <row r="36" ht="12.75">
      <c r="H36" s="43"/>
    </row>
  </sheetData>
  <sheetProtection/>
  <mergeCells count="14">
    <mergeCell ref="B27:B28"/>
    <mergeCell ref="F6:G6"/>
    <mergeCell ref="B14:B15"/>
    <mergeCell ref="B16:B19"/>
    <mergeCell ref="B21:G21"/>
    <mergeCell ref="B6:B7"/>
    <mergeCell ref="C6:C7"/>
    <mergeCell ref="D6:D7"/>
    <mergeCell ref="E6:E7"/>
    <mergeCell ref="A2:G2"/>
    <mergeCell ref="A3:G3"/>
    <mergeCell ref="A4:H4"/>
    <mergeCell ref="A5:H5"/>
    <mergeCell ref="B22:B26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"/>
  <sheetViews>
    <sheetView view="pageBreakPreview" zoomScaleSheetLayoutView="100" zoomScalePageLayoutView="0" workbookViewId="0" topLeftCell="I16">
      <selection activeCell="L9" sqref="L9"/>
    </sheetView>
  </sheetViews>
  <sheetFormatPr defaultColWidth="9.00390625" defaultRowHeight="12.75"/>
  <cols>
    <col min="1" max="1" width="3.00390625" style="1" customWidth="1"/>
    <col min="2" max="2" width="17.625" style="1" customWidth="1"/>
    <col min="3" max="3" width="7.00390625" style="1" customWidth="1"/>
    <col min="4" max="4" width="6.625" style="1" customWidth="1"/>
    <col min="5" max="5" width="7.625" style="1" customWidth="1"/>
    <col min="6" max="6" width="7.00390625" style="1" customWidth="1"/>
    <col min="7" max="7" width="7.125" style="1" customWidth="1"/>
    <col min="8" max="8" width="7.00390625" style="1" customWidth="1"/>
    <col min="9" max="9" width="8.625" style="1" customWidth="1"/>
    <col min="10" max="10" width="7.625" style="1" customWidth="1"/>
    <col min="11" max="11" width="8.125" style="1" customWidth="1"/>
    <col min="12" max="13" width="7.75390625" style="1" customWidth="1"/>
    <col min="14" max="14" width="7.375" style="1" customWidth="1"/>
    <col min="15" max="15" width="7.625" style="1" customWidth="1"/>
    <col min="16" max="17" width="7.125" style="1" customWidth="1"/>
    <col min="18" max="18" width="6.625" style="1" customWidth="1"/>
    <col min="19" max="19" width="6.75390625" style="1" customWidth="1"/>
    <col min="20" max="21" width="7.00390625" style="1" customWidth="1"/>
    <col min="22" max="22" width="6.75390625" style="1" customWidth="1"/>
    <col min="23" max="23" width="4.125" style="1" customWidth="1"/>
    <col min="24" max="24" width="4.25390625" style="1" customWidth="1"/>
    <col min="25" max="25" width="7.25390625" style="1" customWidth="1"/>
    <col min="26" max="26" width="7.125" style="1" customWidth="1"/>
    <col min="27" max="27" width="7.875" style="1" customWidth="1"/>
    <col min="28" max="16384" width="9.125" style="1" customWidth="1"/>
  </cols>
  <sheetData>
    <row r="1" ht="10.5" customHeight="1">
      <c r="Z1" s="1" t="s">
        <v>87</v>
      </c>
    </row>
    <row r="2" spans="1:27" ht="18.75">
      <c r="A2" s="471" t="s">
        <v>86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</row>
    <row r="3" spans="1:27" ht="8.25" customHeight="1">
      <c r="A3" s="472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</row>
    <row r="4" ht="9.75" customHeight="1"/>
    <row r="5" spans="1:27" ht="107.25" customHeight="1">
      <c r="A5" s="473" t="s">
        <v>2</v>
      </c>
      <c r="B5" s="474" t="s">
        <v>78</v>
      </c>
      <c r="C5" s="475" t="s">
        <v>75</v>
      </c>
      <c r="D5" s="475"/>
      <c r="E5" s="475"/>
      <c r="F5" s="475"/>
      <c r="G5" s="475" t="s">
        <v>74</v>
      </c>
      <c r="H5" s="475"/>
      <c r="I5" s="475"/>
      <c r="J5" s="475"/>
      <c r="K5" s="475" t="s">
        <v>73</v>
      </c>
      <c r="L5" s="475"/>
      <c r="M5" s="475"/>
      <c r="N5" s="475"/>
      <c r="O5" s="475" t="s">
        <v>72</v>
      </c>
      <c r="P5" s="475"/>
      <c r="Q5" s="475"/>
      <c r="R5" s="475"/>
      <c r="S5" s="476" t="s">
        <v>71</v>
      </c>
      <c r="T5" s="476"/>
      <c r="U5" s="476" t="s">
        <v>70</v>
      </c>
      <c r="V5" s="476"/>
      <c r="W5" s="475" t="s">
        <v>69</v>
      </c>
      <c r="X5" s="475"/>
      <c r="Y5" s="477" t="s">
        <v>68</v>
      </c>
      <c r="Z5" s="477"/>
      <c r="AA5" s="40" t="s">
        <v>85</v>
      </c>
    </row>
    <row r="6" spans="1:27" ht="12.75" customHeight="1">
      <c r="A6" s="473"/>
      <c r="B6" s="474"/>
      <c r="C6" s="478" t="s">
        <v>4</v>
      </c>
      <c r="D6" s="478"/>
      <c r="E6" s="478" t="s">
        <v>5</v>
      </c>
      <c r="F6" s="478"/>
      <c r="G6" s="478" t="s">
        <v>4</v>
      </c>
      <c r="H6" s="478"/>
      <c r="I6" s="478" t="s">
        <v>5</v>
      </c>
      <c r="J6" s="478"/>
      <c r="K6" s="478" t="s">
        <v>4</v>
      </c>
      <c r="L6" s="478"/>
      <c r="M6" s="478" t="s">
        <v>5</v>
      </c>
      <c r="N6" s="478"/>
      <c r="O6" s="478" t="s">
        <v>4</v>
      </c>
      <c r="P6" s="478"/>
      <c r="Q6" s="478" t="s">
        <v>5</v>
      </c>
      <c r="R6" s="478"/>
      <c r="S6" s="479" t="s">
        <v>4</v>
      </c>
      <c r="T6" s="479" t="s">
        <v>5</v>
      </c>
      <c r="U6" s="479" t="s">
        <v>4</v>
      </c>
      <c r="V6" s="479" t="s">
        <v>5</v>
      </c>
      <c r="W6" s="479" t="s">
        <v>4</v>
      </c>
      <c r="X6" s="479" t="s">
        <v>5</v>
      </c>
      <c r="Y6" s="455" t="s">
        <v>4</v>
      </c>
      <c r="Z6" s="455" t="s">
        <v>5</v>
      </c>
      <c r="AA6" s="480" t="s">
        <v>67</v>
      </c>
    </row>
    <row r="7" spans="1:27" ht="38.25" customHeight="1">
      <c r="A7" s="473"/>
      <c r="B7" s="474"/>
      <c r="C7" s="5" t="s">
        <v>13</v>
      </c>
      <c r="D7" s="5" t="s">
        <v>15</v>
      </c>
      <c r="E7" s="5" t="s">
        <v>13</v>
      </c>
      <c r="F7" s="5" t="s">
        <v>15</v>
      </c>
      <c r="G7" s="5" t="s">
        <v>13</v>
      </c>
      <c r="H7" s="5" t="s">
        <v>15</v>
      </c>
      <c r="I7" s="5" t="s">
        <v>13</v>
      </c>
      <c r="J7" s="5" t="s">
        <v>15</v>
      </c>
      <c r="K7" s="5" t="s">
        <v>13</v>
      </c>
      <c r="L7" s="5" t="s">
        <v>15</v>
      </c>
      <c r="M7" s="5" t="s">
        <v>13</v>
      </c>
      <c r="N7" s="5" t="s">
        <v>15</v>
      </c>
      <c r="O7" s="5" t="s">
        <v>13</v>
      </c>
      <c r="P7" s="5" t="s">
        <v>15</v>
      </c>
      <c r="Q7" s="5" t="s">
        <v>13</v>
      </c>
      <c r="R7" s="5" t="s">
        <v>15</v>
      </c>
      <c r="S7" s="479"/>
      <c r="T7" s="479"/>
      <c r="U7" s="479"/>
      <c r="V7" s="479"/>
      <c r="W7" s="479"/>
      <c r="X7" s="479"/>
      <c r="Y7" s="455"/>
      <c r="Z7" s="455"/>
      <c r="AA7" s="480"/>
    </row>
    <row r="8" spans="1:27" ht="12.75" customHeight="1">
      <c r="A8" s="36" t="s">
        <v>8</v>
      </c>
      <c r="B8" s="36" t="s">
        <v>9</v>
      </c>
      <c r="C8" s="36">
        <v>1</v>
      </c>
      <c r="D8" s="36">
        <v>2</v>
      </c>
      <c r="E8" s="36">
        <v>3</v>
      </c>
      <c r="F8" s="36">
        <v>4</v>
      </c>
      <c r="G8" s="36">
        <v>5</v>
      </c>
      <c r="H8" s="36">
        <v>6</v>
      </c>
      <c r="I8" s="36">
        <v>7</v>
      </c>
      <c r="J8" s="36">
        <v>8</v>
      </c>
      <c r="K8" s="36">
        <v>9</v>
      </c>
      <c r="L8" s="36">
        <v>10</v>
      </c>
      <c r="M8" s="36">
        <v>11</v>
      </c>
      <c r="N8" s="36">
        <v>12</v>
      </c>
      <c r="O8" s="36">
        <v>13</v>
      </c>
      <c r="P8" s="36">
        <v>14</v>
      </c>
      <c r="Q8" s="36">
        <v>15</v>
      </c>
      <c r="R8" s="36">
        <v>16</v>
      </c>
      <c r="S8" s="36">
        <v>17</v>
      </c>
      <c r="T8" s="36">
        <v>18</v>
      </c>
      <c r="U8" s="36">
        <v>19</v>
      </c>
      <c r="V8" s="36">
        <v>20</v>
      </c>
      <c r="W8" s="50">
        <v>21</v>
      </c>
      <c r="X8" s="36">
        <v>22</v>
      </c>
      <c r="Y8" s="36">
        <v>23</v>
      </c>
      <c r="Z8" s="36">
        <v>24</v>
      </c>
      <c r="AA8" s="35">
        <v>25</v>
      </c>
    </row>
    <row r="9" spans="1:27" ht="17.25" customHeight="1">
      <c r="A9" s="33">
        <v>1</v>
      </c>
      <c r="B9" s="32" t="s">
        <v>84</v>
      </c>
      <c r="C9" s="49">
        <v>19519</v>
      </c>
      <c r="D9" s="49">
        <v>4564</v>
      </c>
      <c r="E9" s="29">
        <v>21707</v>
      </c>
      <c r="F9" s="29">
        <v>5167</v>
      </c>
      <c r="G9" s="48">
        <v>19073</v>
      </c>
      <c r="H9" s="48">
        <v>16832</v>
      </c>
      <c r="I9" s="29">
        <v>80130</v>
      </c>
      <c r="J9" s="29">
        <v>77285</v>
      </c>
      <c r="K9" s="48">
        <v>38821</v>
      </c>
      <c r="L9" s="48">
        <v>31201</v>
      </c>
      <c r="M9" s="29">
        <v>38286</v>
      </c>
      <c r="N9" s="29">
        <v>28417</v>
      </c>
      <c r="O9" s="48">
        <v>33641</v>
      </c>
      <c r="P9" s="48">
        <v>33367</v>
      </c>
      <c r="Q9" s="29">
        <v>28074</v>
      </c>
      <c r="R9" s="29">
        <v>27797</v>
      </c>
      <c r="S9" s="48">
        <v>14</v>
      </c>
      <c r="T9" s="29">
        <v>292</v>
      </c>
      <c r="U9" s="48">
        <v>177</v>
      </c>
      <c r="V9" s="29">
        <v>262</v>
      </c>
      <c r="W9" s="48">
        <v>0</v>
      </c>
      <c r="X9" s="29">
        <v>0</v>
      </c>
      <c r="Y9" s="48">
        <v>111245</v>
      </c>
      <c r="Z9" s="29">
        <v>168751</v>
      </c>
      <c r="AA9" s="13">
        <v>51.69310980268776</v>
      </c>
    </row>
    <row r="10" spans="1:27" ht="17.25" customHeight="1">
      <c r="A10" s="33">
        <v>2</v>
      </c>
      <c r="B10" s="32" t="s">
        <v>65</v>
      </c>
      <c r="C10" s="49">
        <v>10399</v>
      </c>
      <c r="D10" s="49">
        <v>3451</v>
      </c>
      <c r="E10" s="29">
        <v>10237</v>
      </c>
      <c r="F10" s="29">
        <v>3555</v>
      </c>
      <c r="G10" s="48">
        <v>6874</v>
      </c>
      <c r="H10" s="48">
        <v>5681</v>
      </c>
      <c r="I10" s="29">
        <v>113164</v>
      </c>
      <c r="J10" s="29">
        <v>94431</v>
      </c>
      <c r="K10" s="48">
        <v>26016</v>
      </c>
      <c r="L10" s="48">
        <v>21831</v>
      </c>
      <c r="M10" s="29">
        <v>26018</v>
      </c>
      <c r="N10" s="29">
        <v>20484</v>
      </c>
      <c r="O10" s="48">
        <v>32972</v>
      </c>
      <c r="P10" s="48">
        <v>32888</v>
      </c>
      <c r="Q10" s="29">
        <v>29802</v>
      </c>
      <c r="R10" s="29">
        <v>29622</v>
      </c>
      <c r="S10" s="48">
        <v>15</v>
      </c>
      <c r="T10" s="29">
        <v>22</v>
      </c>
      <c r="U10" s="48">
        <v>102</v>
      </c>
      <c r="V10" s="29">
        <v>117</v>
      </c>
      <c r="W10" s="48">
        <v>2</v>
      </c>
      <c r="X10" s="29">
        <v>0</v>
      </c>
      <c r="Y10" s="48">
        <v>76380</v>
      </c>
      <c r="Z10" s="29">
        <v>179360</v>
      </c>
      <c r="AA10" s="13">
        <v>134.82587064676616</v>
      </c>
    </row>
    <row r="11" spans="1:27" ht="17.25" customHeight="1">
      <c r="A11" s="33">
        <v>3</v>
      </c>
      <c r="B11" s="32" t="s">
        <v>64</v>
      </c>
      <c r="C11" s="49">
        <v>5225</v>
      </c>
      <c r="D11" s="49">
        <v>1624</v>
      </c>
      <c r="E11" s="29">
        <v>6055</v>
      </c>
      <c r="F11" s="29">
        <v>1606</v>
      </c>
      <c r="G11" s="48">
        <v>4763</v>
      </c>
      <c r="H11" s="48">
        <v>4399</v>
      </c>
      <c r="I11" s="29">
        <v>48024</v>
      </c>
      <c r="J11" s="29">
        <v>45777</v>
      </c>
      <c r="K11" s="48">
        <v>14161</v>
      </c>
      <c r="L11" s="48">
        <v>11974</v>
      </c>
      <c r="M11" s="29">
        <v>13334</v>
      </c>
      <c r="N11" s="29">
        <v>10841</v>
      </c>
      <c r="O11" s="48">
        <v>14819</v>
      </c>
      <c r="P11" s="48">
        <v>14749</v>
      </c>
      <c r="Q11" s="29">
        <v>12832</v>
      </c>
      <c r="R11" s="29">
        <v>12737</v>
      </c>
      <c r="S11" s="48">
        <v>1</v>
      </c>
      <c r="T11" s="29">
        <v>0</v>
      </c>
      <c r="U11" s="48">
        <v>24</v>
      </c>
      <c r="V11" s="29">
        <v>38</v>
      </c>
      <c r="W11" s="48">
        <v>0</v>
      </c>
      <c r="X11" s="29">
        <v>0</v>
      </c>
      <c r="Y11" s="48">
        <v>38993</v>
      </c>
      <c r="Z11" s="29">
        <v>80283</v>
      </c>
      <c r="AA11" s="13">
        <v>105.89080091298436</v>
      </c>
    </row>
    <row r="12" spans="1:27" ht="17.25" customHeight="1">
      <c r="A12" s="33">
        <v>4</v>
      </c>
      <c r="B12" s="32" t="s">
        <v>63</v>
      </c>
      <c r="C12" s="49">
        <v>35009</v>
      </c>
      <c r="D12" s="49">
        <v>8241</v>
      </c>
      <c r="E12" s="29">
        <v>35136</v>
      </c>
      <c r="F12" s="29">
        <v>8698</v>
      </c>
      <c r="G12" s="48">
        <v>19256</v>
      </c>
      <c r="H12" s="48">
        <v>15224</v>
      </c>
      <c r="I12" s="29">
        <v>82395</v>
      </c>
      <c r="J12" s="29">
        <v>74401</v>
      </c>
      <c r="K12" s="48">
        <v>104502</v>
      </c>
      <c r="L12" s="48">
        <v>85713</v>
      </c>
      <c r="M12" s="29">
        <v>85935</v>
      </c>
      <c r="N12" s="29">
        <v>62399</v>
      </c>
      <c r="O12" s="48">
        <v>61807</v>
      </c>
      <c r="P12" s="48">
        <v>61403</v>
      </c>
      <c r="Q12" s="29">
        <v>51029</v>
      </c>
      <c r="R12" s="29">
        <v>50366</v>
      </c>
      <c r="S12" s="48">
        <v>6</v>
      </c>
      <c r="T12" s="29">
        <v>11</v>
      </c>
      <c r="U12" s="48">
        <v>94</v>
      </c>
      <c r="V12" s="29">
        <v>128</v>
      </c>
      <c r="W12" s="48">
        <v>0</v>
      </c>
      <c r="X12" s="29">
        <v>0</v>
      </c>
      <c r="Y12" s="48">
        <v>220674</v>
      </c>
      <c r="Z12" s="29">
        <v>254634</v>
      </c>
      <c r="AA12" s="13">
        <v>15.389216672557708</v>
      </c>
    </row>
    <row r="13" spans="1:27" ht="17.25" customHeight="1">
      <c r="A13" s="33">
        <v>5</v>
      </c>
      <c r="B13" s="32" t="s">
        <v>62</v>
      </c>
      <c r="C13" s="49">
        <v>34588</v>
      </c>
      <c r="D13" s="49">
        <v>11006</v>
      </c>
      <c r="E13" s="29">
        <v>33256</v>
      </c>
      <c r="F13" s="29">
        <v>11330</v>
      </c>
      <c r="G13" s="48">
        <v>88951</v>
      </c>
      <c r="H13" s="48">
        <v>81220</v>
      </c>
      <c r="I13" s="29">
        <v>273755</v>
      </c>
      <c r="J13" s="29">
        <v>265101</v>
      </c>
      <c r="K13" s="48">
        <v>246762</v>
      </c>
      <c r="L13" s="48">
        <v>225173</v>
      </c>
      <c r="M13" s="29">
        <v>120075</v>
      </c>
      <c r="N13" s="29">
        <v>92392</v>
      </c>
      <c r="O13" s="48">
        <v>67789</v>
      </c>
      <c r="P13" s="48">
        <v>67093</v>
      </c>
      <c r="Q13" s="29">
        <v>56028</v>
      </c>
      <c r="R13" s="29">
        <v>55437</v>
      </c>
      <c r="S13" s="48">
        <v>180</v>
      </c>
      <c r="T13" s="29">
        <v>443</v>
      </c>
      <c r="U13" s="48">
        <v>238</v>
      </c>
      <c r="V13" s="29">
        <v>399</v>
      </c>
      <c r="W13" s="48">
        <v>0</v>
      </c>
      <c r="X13" s="29">
        <v>0</v>
      </c>
      <c r="Y13" s="48">
        <v>438508</v>
      </c>
      <c r="Z13" s="29">
        <v>483956</v>
      </c>
      <c r="AA13" s="13">
        <v>10.364235088071354</v>
      </c>
    </row>
    <row r="14" spans="1:27" ht="17.25" customHeight="1">
      <c r="A14" s="33">
        <v>6</v>
      </c>
      <c r="B14" s="32" t="s">
        <v>61</v>
      </c>
      <c r="C14" s="49">
        <v>10125</v>
      </c>
      <c r="D14" s="49">
        <v>2646</v>
      </c>
      <c r="E14" s="29">
        <v>10816</v>
      </c>
      <c r="F14" s="29">
        <v>2705</v>
      </c>
      <c r="G14" s="48">
        <v>12514</v>
      </c>
      <c r="H14" s="48">
        <v>11034</v>
      </c>
      <c r="I14" s="29">
        <v>47534</v>
      </c>
      <c r="J14" s="29">
        <v>45578</v>
      </c>
      <c r="K14" s="48">
        <v>25987</v>
      </c>
      <c r="L14" s="48">
        <v>22455</v>
      </c>
      <c r="M14" s="29">
        <v>22274</v>
      </c>
      <c r="N14" s="29">
        <v>17681</v>
      </c>
      <c r="O14" s="48">
        <v>25771</v>
      </c>
      <c r="P14" s="48">
        <v>25692</v>
      </c>
      <c r="Q14" s="29">
        <v>25462</v>
      </c>
      <c r="R14" s="29">
        <v>25244</v>
      </c>
      <c r="S14" s="48">
        <v>6</v>
      </c>
      <c r="T14" s="29">
        <v>13</v>
      </c>
      <c r="U14" s="48">
        <v>38</v>
      </c>
      <c r="V14" s="29">
        <v>48</v>
      </c>
      <c r="W14" s="48">
        <v>0</v>
      </c>
      <c r="X14" s="29">
        <v>0</v>
      </c>
      <c r="Y14" s="48">
        <v>74441</v>
      </c>
      <c r="Z14" s="29">
        <v>106147</v>
      </c>
      <c r="AA14" s="13">
        <v>42.592119933907384</v>
      </c>
    </row>
    <row r="15" spans="1:27" ht="17.25" customHeight="1">
      <c r="A15" s="33">
        <v>7</v>
      </c>
      <c r="B15" s="32" t="s">
        <v>60</v>
      </c>
      <c r="C15" s="49">
        <v>5524</v>
      </c>
      <c r="D15" s="49">
        <v>1851</v>
      </c>
      <c r="E15" s="29">
        <v>5238</v>
      </c>
      <c r="F15" s="29">
        <v>2159</v>
      </c>
      <c r="G15" s="48">
        <v>6024</v>
      </c>
      <c r="H15" s="48">
        <v>4615</v>
      </c>
      <c r="I15" s="29">
        <v>27473</v>
      </c>
      <c r="J15" s="29">
        <v>24120</v>
      </c>
      <c r="K15" s="48">
        <v>16947</v>
      </c>
      <c r="L15" s="48">
        <v>14055</v>
      </c>
      <c r="M15" s="29">
        <v>17317</v>
      </c>
      <c r="N15" s="29">
        <v>11500</v>
      </c>
      <c r="O15" s="48">
        <v>16328</v>
      </c>
      <c r="P15" s="48">
        <v>16254</v>
      </c>
      <c r="Q15" s="29">
        <v>14990</v>
      </c>
      <c r="R15" s="29">
        <v>14913</v>
      </c>
      <c r="S15" s="48">
        <v>13</v>
      </c>
      <c r="T15" s="29">
        <v>15</v>
      </c>
      <c r="U15" s="48">
        <v>77</v>
      </c>
      <c r="V15" s="29">
        <v>68</v>
      </c>
      <c r="W15" s="48">
        <v>0</v>
      </c>
      <c r="X15" s="29">
        <v>0</v>
      </c>
      <c r="Y15" s="48">
        <v>44913</v>
      </c>
      <c r="Z15" s="29">
        <v>65101</v>
      </c>
      <c r="AA15" s="13">
        <v>44.94912386168815</v>
      </c>
    </row>
    <row r="16" spans="1:27" ht="17.25" customHeight="1">
      <c r="A16" s="33">
        <v>8</v>
      </c>
      <c r="B16" s="32" t="s">
        <v>59</v>
      </c>
      <c r="C16" s="49">
        <v>17735</v>
      </c>
      <c r="D16" s="49">
        <v>5346</v>
      </c>
      <c r="E16" s="29">
        <v>17743</v>
      </c>
      <c r="F16" s="29">
        <v>5295</v>
      </c>
      <c r="G16" s="48">
        <v>17170</v>
      </c>
      <c r="H16" s="48">
        <v>14892</v>
      </c>
      <c r="I16" s="29">
        <v>125129</v>
      </c>
      <c r="J16" s="29">
        <v>121780</v>
      </c>
      <c r="K16" s="48">
        <v>53721</v>
      </c>
      <c r="L16" s="48">
        <v>45901</v>
      </c>
      <c r="M16" s="29">
        <v>43086</v>
      </c>
      <c r="N16" s="29">
        <v>33017</v>
      </c>
      <c r="O16" s="48">
        <v>39421</v>
      </c>
      <c r="P16" s="48">
        <v>39065</v>
      </c>
      <c r="Q16" s="29">
        <v>35411</v>
      </c>
      <c r="R16" s="29">
        <v>35058</v>
      </c>
      <c r="S16" s="48">
        <v>19</v>
      </c>
      <c r="T16" s="29">
        <v>69</v>
      </c>
      <c r="U16" s="48">
        <v>73</v>
      </c>
      <c r="V16" s="29">
        <v>113</v>
      </c>
      <c r="W16" s="48">
        <v>0</v>
      </c>
      <c r="X16" s="29">
        <v>0</v>
      </c>
      <c r="Y16" s="48">
        <v>128139</v>
      </c>
      <c r="Z16" s="29">
        <v>221551</v>
      </c>
      <c r="AA16" s="13">
        <v>72.89896128423041</v>
      </c>
    </row>
    <row r="17" spans="1:27" ht="17.25" customHeight="1">
      <c r="A17" s="33">
        <v>9</v>
      </c>
      <c r="B17" s="32" t="s">
        <v>58</v>
      </c>
      <c r="C17" s="49">
        <v>4736</v>
      </c>
      <c r="D17" s="49">
        <v>1849</v>
      </c>
      <c r="E17" s="29">
        <v>5272</v>
      </c>
      <c r="F17" s="29">
        <v>1864</v>
      </c>
      <c r="G17" s="48">
        <v>7515</v>
      </c>
      <c r="H17" s="48">
        <v>6687</v>
      </c>
      <c r="I17" s="29">
        <v>57081</v>
      </c>
      <c r="J17" s="29">
        <v>54611</v>
      </c>
      <c r="K17" s="48">
        <v>19149</v>
      </c>
      <c r="L17" s="48">
        <v>16344</v>
      </c>
      <c r="M17" s="29">
        <v>15090</v>
      </c>
      <c r="N17" s="29">
        <v>12238</v>
      </c>
      <c r="O17" s="48">
        <v>17853</v>
      </c>
      <c r="P17" s="48">
        <v>17835</v>
      </c>
      <c r="Q17" s="29">
        <v>17986</v>
      </c>
      <c r="R17" s="29">
        <v>17964</v>
      </c>
      <c r="S17" s="48">
        <v>5</v>
      </c>
      <c r="T17" s="29">
        <v>8</v>
      </c>
      <c r="U17" s="48">
        <v>44</v>
      </c>
      <c r="V17" s="29">
        <v>36</v>
      </c>
      <c r="W17" s="48">
        <v>0</v>
      </c>
      <c r="X17" s="29">
        <v>0</v>
      </c>
      <c r="Y17" s="48">
        <v>49302</v>
      </c>
      <c r="Z17" s="29">
        <v>95473</v>
      </c>
      <c r="AA17" s="13">
        <v>93.64934485416413</v>
      </c>
    </row>
    <row r="18" spans="1:27" ht="17.25" customHeight="1">
      <c r="A18" s="33">
        <v>10</v>
      </c>
      <c r="B18" s="32" t="s">
        <v>57</v>
      </c>
      <c r="C18" s="49">
        <v>9916</v>
      </c>
      <c r="D18" s="49">
        <v>3384</v>
      </c>
      <c r="E18" s="29">
        <v>11415</v>
      </c>
      <c r="F18" s="29">
        <v>3451</v>
      </c>
      <c r="G18" s="48">
        <v>16420</v>
      </c>
      <c r="H18" s="48">
        <v>12770</v>
      </c>
      <c r="I18" s="29">
        <v>212582</v>
      </c>
      <c r="J18" s="29">
        <v>201548</v>
      </c>
      <c r="K18" s="48">
        <v>40142</v>
      </c>
      <c r="L18" s="48">
        <v>33898</v>
      </c>
      <c r="M18" s="29">
        <v>29753</v>
      </c>
      <c r="N18" s="29">
        <v>23128</v>
      </c>
      <c r="O18" s="48">
        <v>35847</v>
      </c>
      <c r="P18" s="48">
        <v>35759</v>
      </c>
      <c r="Q18" s="29">
        <v>29688</v>
      </c>
      <c r="R18" s="29">
        <v>29595</v>
      </c>
      <c r="S18" s="48">
        <v>36</v>
      </c>
      <c r="T18" s="29">
        <v>65</v>
      </c>
      <c r="U18" s="48">
        <v>106</v>
      </c>
      <c r="V18" s="29">
        <v>126</v>
      </c>
      <c r="W18" s="48">
        <v>12</v>
      </c>
      <c r="X18" s="29">
        <v>5</v>
      </c>
      <c r="Y18" s="48">
        <v>102479</v>
      </c>
      <c r="Z18" s="29">
        <v>283634</v>
      </c>
      <c r="AA18" s="13">
        <v>176.77280223265257</v>
      </c>
    </row>
    <row r="19" spans="1:27" ht="17.25" customHeight="1">
      <c r="A19" s="33">
        <v>11</v>
      </c>
      <c r="B19" s="32" t="s">
        <v>56</v>
      </c>
      <c r="C19" s="49">
        <v>7155</v>
      </c>
      <c r="D19" s="49">
        <v>2458</v>
      </c>
      <c r="E19" s="29">
        <v>7353</v>
      </c>
      <c r="F19" s="29">
        <v>2400</v>
      </c>
      <c r="G19" s="48">
        <v>22466</v>
      </c>
      <c r="H19" s="48">
        <v>19755</v>
      </c>
      <c r="I19" s="29">
        <v>46825</v>
      </c>
      <c r="J19" s="29">
        <v>45459</v>
      </c>
      <c r="K19" s="48">
        <v>32514</v>
      </c>
      <c r="L19" s="48">
        <v>28886</v>
      </c>
      <c r="M19" s="29">
        <v>18218</v>
      </c>
      <c r="N19" s="29">
        <v>13715</v>
      </c>
      <c r="O19" s="48">
        <v>18627</v>
      </c>
      <c r="P19" s="48">
        <v>18543</v>
      </c>
      <c r="Q19" s="29">
        <v>17880</v>
      </c>
      <c r="R19" s="29">
        <v>17616</v>
      </c>
      <c r="S19" s="48">
        <v>22</v>
      </c>
      <c r="T19" s="29">
        <v>33</v>
      </c>
      <c r="U19" s="48">
        <v>51</v>
      </c>
      <c r="V19" s="29">
        <v>112</v>
      </c>
      <c r="W19" s="48">
        <v>0</v>
      </c>
      <c r="X19" s="29">
        <v>0</v>
      </c>
      <c r="Y19" s="48">
        <v>80835</v>
      </c>
      <c r="Z19" s="29">
        <v>90421</v>
      </c>
      <c r="AA19" s="13">
        <v>11.858724562380146</v>
      </c>
    </row>
    <row r="20" spans="1:27" ht="17.25" customHeight="1">
      <c r="A20" s="33">
        <v>12</v>
      </c>
      <c r="B20" s="32" t="s">
        <v>55</v>
      </c>
      <c r="C20" s="49">
        <v>27114</v>
      </c>
      <c r="D20" s="49">
        <v>7471</v>
      </c>
      <c r="E20" s="29">
        <v>25818</v>
      </c>
      <c r="F20" s="29">
        <v>7564</v>
      </c>
      <c r="G20" s="48">
        <v>47440</v>
      </c>
      <c r="H20" s="48">
        <v>41929</v>
      </c>
      <c r="I20" s="29">
        <v>72848</v>
      </c>
      <c r="J20" s="29">
        <v>67849</v>
      </c>
      <c r="K20" s="48">
        <v>89335</v>
      </c>
      <c r="L20" s="48">
        <v>79380</v>
      </c>
      <c r="M20" s="29">
        <v>59662</v>
      </c>
      <c r="N20" s="29">
        <v>44776</v>
      </c>
      <c r="O20" s="48">
        <v>39011</v>
      </c>
      <c r="P20" s="48">
        <v>38694</v>
      </c>
      <c r="Q20" s="29">
        <v>35956</v>
      </c>
      <c r="R20" s="29">
        <v>35544</v>
      </c>
      <c r="S20" s="48">
        <v>54</v>
      </c>
      <c r="T20" s="29">
        <v>33</v>
      </c>
      <c r="U20" s="48">
        <v>110</v>
      </c>
      <c r="V20" s="29">
        <v>101</v>
      </c>
      <c r="W20" s="48">
        <v>0</v>
      </c>
      <c r="X20" s="29">
        <v>0</v>
      </c>
      <c r="Y20" s="48">
        <v>203064</v>
      </c>
      <c r="Z20" s="29">
        <v>194418</v>
      </c>
      <c r="AA20" s="13">
        <v>-4.257770949060387</v>
      </c>
    </row>
    <row r="21" spans="1:27" ht="17.25" customHeight="1">
      <c r="A21" s="33">
        <v>13</v>
      </c>
      <c r="B21" s="32" t="s">
        <v>54</v>
      </c>
      <c r="C21" s="49">
        <v>13584</v>
      </c>
      <c r="D21" s="49">
        <v>3273</v>
      </c>
      <c r="E21" s="29">
        <v>14815</v>
      </c>
      <c r="F21" s="29">
        <v>3467</v>
      </c>
      <c r="G21" s="48">
        <v>8892</v>
      </c>
      <c r="H21" s="48">
        <v>8754</v>
      </c>
      <c r="I21" s="29">
        <v>21509</v>
      </c>
      <c r="J21" s="29">
        <v>19266</v>
      </c>
      <c r="K21" s="48">
        <v>36599</v>
      </c>
      <c r="L21" s="48">
        <v>31073</v>
      </c>
      <c r="M21" s="29">
        <v>33247</v>
      </c>
      <c r="N21" s="29">
        <v>27260</v>
      </c>
      <c r="O21" s="48">
        <v>32893</v>
      </c>
      <c r="P21" s="48">
        <v>32829</v>
      </c>
      <c r="Q21" s="29">
        <v>29562</v>
      </c>
      <c r="R21" s="29">
        <v>29456</v>
      </c>
      <c r="S21" s="48">
        <v>7</v>
      </c>
      <c r="T21" s="29">
        <v>11</v>
      </c>
      <c r="U21" s="48">
        <v>162</v>
      </c>
      <c r="V21" s="29">
        <v>96</v>
      </c>
      <c r="W21" s="48">
        <v>0</v>
      </c>
      <c r="X21" s="29">
        <v>0</v>
      </c>
      <c r="Y21" s="48">
        <v>92137</v>
      </c>
      <c r="Z21" s="29">
        <v>99240</v>
      </c>
      <c r="AA21" s="13">
        <v>7.709172210946733</v>
      </c>
    </row>
    <row r="22" spans="1:27" ht="17.25" customHeight="1">
      <c r="A22" s="33">
        <v>14</v>
      </c>
      <c r="B22" s="32" t="s">
        <v>53</v>
      </c>
      <c r="C22" s="49">
        <v>10879</v>
      </c>
      <c r="D22" s="49">
        <v>2951</v>
      </c>
      <c r="E22" s="29">
        <v>10728</v>
      </c>
      <c r="F22" s="29">
        <v>3064</v>
      </c>
      <c r="G22" s="48">
        <v>6845</v>
      </c>
      <c r="H22" s="48">
        <v>5668</v>
      </c>
      <c r="I22" s="29">
        <v>60044</v>
      </c>
      <c r="J22" s="29">
        <v>58332</v>
      </c>
      <c r="K22" s="48">
        <v>24216</v>
      </c>
      <c r="L22" s="48">
        <v>20618</v>
      </c>
      <c r="M22" s="29">
        <v>28243</v>
      </c>
      <c r="N22" s="29">
        <v>21859</v>
      </c>
      <c r="O22" s="48">
        <v>24663</v>
      </c>
      <c r="P22" s="48">
        <v>24396</v>
      </c>
      <c r="Q22" s="29">
        <v>22590</v>
      </c>
      <c r="R22" s="29">
        <v>22263</v>
      </c>
      <c r="S22" s="48">
        <v>8</v>
      </c>
      <c r="T22" s="29">
        <v>4</v>
      </c>
      <c r="U22" s="48">
        <v>37</v>
      </c>
      <c r="V22" s="29">
        <v>31</v>
      </c>
      <c r="W22" s="48">
        <v>0</v>
      </c>
      <c r="X22" s="29">
        <v>0</v>
      </c>
      <c r="Y22" s="48">
        <v>66648</v>
      </c>
      <c r="Z22" s="29">
        <v>121640</v>
      </c>
      <c r="AA22" s="13">
        <v>82.51110310887049</v>
      </c>
    </row>
    <row r="23" spans="1:27" ht="17.25" customHeight="1">
      <c r="A23" s="33">
        <v>15</v>
      </c>
      <c r="B23" s="32" t="s">
        <v>52</v>
      </c>
      <c r="C23" s="49">
        <v>18539</v>
      </c>
      <c r="D23" s="49">
        <v>4860</v>
      </c>
      <c r="E23" s="29">
        <v>17795</v>
      </c>
      <c r="F23" s="29">
        <v>4900</v>
      </c>
      <c r="G23" s="48">
        <v>5528</v>
      </c>
      <c r="H23" s="48">
        <v>5513</v>
      </c>
      <c r="I23" s="29">
        <v>63636</v>
      </c>
      <c r="J23" s="29">
        <v>54904</v>
      </c>
      <c r="K23" s="48">
        <v>40796</v>
      </c>
      <c r="L23" s="48">
        <v>34998</v>
      </c>
      <c r="M23" s="29">
        <v>38743</v>
      </c>
      <c r="N23" s="29">
        <v>32212</v>
      </c>
      <c r="O23" s="48">
        <v>49893</v>
      </c>
      <c r="P23" s="48">
        <v>49772</v>
      </c>
      <c r="Q23" s="29">
        <v>44347</v>
      </c>
      <c r="R23" s="29">
        <v>44086</v>
      </c>
      <c r="S23" s="48">
        <v>13</v>
      </c>
      <c r="T23" s="29">
        <v>55</v>
      </c>
      <c r="U23" s="48">
        <v>257</v>
      </c>
      <c r="V23" s="29">
        <v>207</v>
      </c>
      <c r="W23" s="48">
        <v>46</v>
      </c>
      <c r="X23" s="29">
        <v>1</v>
      </c>
      <c r="Y23" s="48">
        <v>115072</v>
      </c>
      <c r="Z23" s="29">
        <v>164784</v>
      </c>
      <c r="AA23" s="13">
        <v>43.2007786429366</v>
      </c>
    </row>
    <row r="24" spans="1:27" ht="17.25" customHeight="1">
      <c r="A24" s="33">
        <v>16</v>
      </c>
      <c r="B24" s="32" t="s">
        <v>51</v>
      </c>
      <c r="C24" s="49">
        <v>11208</v>
      </c>
      <c r="D24" s="49">
        <v>3210</v>
      </c>
      <c r="E24" s="29">
        <v>11386</v>
      </c>
      <c r="F24" s="29">
        <v>3368</v>
      </c>
      <c r="G24" s="48">
        <v>14626</v>
      </c>
      <c r="H24" s="48">
        <v>14227</v>
      </c>
      <c r="I24" s="29">
        <v>95163</v>
      </c>
      <c r="J24" s="29">
        <v>88875</v>
      </c>
      <c r="K24" s="48">
        <v>40396</v>
      </c>
      <c r="L24" s="48">
        <v>35499</v>
      </c>
      <c r="M24" s="29">
        <v>30679</v>
      </c>
      <c r="N24" s="29">
        <v>24146</v>
      </c>
      <c r="O24" s="48">
        <v>22341</v>
      </c>
      <c r="P24" s="48">
        <v>22210</v>
      </c>
      <c r="Q24" s="29">
        <v>23987</v>
      </c>
      <c r="R24" s="29">
        <v>22989</v>
      </c>
      <c r="S24" s="48">
        <v>108</v>
      </c>
      <c r="T24" s="29">
        <v>34</v>
      </c>
      <c r="U24" s="48">
        <v>95</v>
      </c>
      <c r="V24" s="29">
        <v>128</v>
      </c>
      <c r="W24" s="48">
        <v>1</v>
      </c>
      <c r="X24" s="29">
        <v>0</v>
      </c>
      <c r="Y24" s="48">
        <v>88775</v>
      </c>
      <c r="Z24" s="29">
        <v>161377</v>
      </c>
      <c r="AA24" s="13">
        <v>81.78203323007605</v>
      </c>
    </row>
    <row r="25" spans="1:27" ht="17.25" customHeight="1">
      <c r="A25" s="33">
        <v>17</v>
      </c>
      <c r="B25" s="32" t="s">
        <v>50</v>
      </c>
      <c r="C25" s="49">
        <v>5749</v>
      </c>
      <c r="D25" s="49">
        <v>1848</v>
      </c>
      <c r="E25" s="29">
        <v>6444</v>
      </c>
      <c r="F25" s="29">
        <v>2019</v>
      </c>
      <c r="G25" s="48">
        <v>5969</v>
      </c>
      <c r="H25" s="48">
        <v>5783</v>
      </c>
      <c r="I25" s="29">
        <v>34489</v>
      </c>
      <c r="J25" s="29">
        <v>29842</v>
      </c>
      <c r="K25" s="48">
        <v>18207</v>
      </c>
      <c r="L25" s="48">
        <v>17866</v>
      </c>
      <c r="M25" s="29">
        <v>19203</v>
      </c>
      <c r="N25" s="29">
        <v>13037</v>
      </c>
      <c r="O25" s="48">
        <v>18106</v>
      </c>
      <c r="P25" s="48">
        <v>18042</v>
      </c>
      <c r="Q25" s="29">
        <v>15581</v>
      </c>
      <c r="R25" s="29">
        <v>15509</v>
      </c>
      <c r="S25" s="48">
        <v>4</v>
      </c>
      <c r="T25" s="29">
        <v>4</v>
      </c>
      <c r="U25" s="48">
        <v>36</v>
      </c>
      <c r="V25" s="29">
        <v>30</v>
      </c>
      <c r="W25" s="48">
        <v>2</v>
      </c>
      <c r="X25" s="29">
        <v>0</v>
      </c>
      <c r="Y25" s="48">
        <v>48073</v>
      </c>
      <c r="Z25" s="29">
        <v>75751</v>
      </c>
      <c r="AA25" s="13">
        <v>57.574938114950186</v>
      </c>
    </row>
    <row r="26" spans="1:27" ht="17.25" customHeight="1">
      <c r="A26" s="33">
        <v>18</v>
      </c>
      <c r="B26" s="32" t="s">
        <v>49</v>
      </c>
      <c r="C26" s="49">
        <v>8728</v>
      </c>
      <c r="D26" s="49">
        <v>2519</v>
      </c>
      <c r="E26" s="29">
        <v>8854</v>
      </c>
      <c r="F26" s="29">
        <v>2449</v>
      </c>
      <c r="G26" s="48">
        <v>22561</v>
      </c>
      <c r="H26" s="48">
        <v>20833</v>
      </c>
      <c r="I26" s="29">
        <v>55510</v>
      </c>
      <c r="J26" s="29">
        <v>54470</v>
      </c>
      <c r="K26" s="48">
        <v>28753</v>
      </c>
      <c r="L26" s="48">
        <v>25896</v>
      </c>
      <c r="M26" s="29">
        <v>18579</v>
      </c>
      <c r="N26" s="29">
        <v>15457</v>
      </c>
      <c r="O26" s="48">
        <v>18017</v>
      </c>
      <c r="P26" s="48">
        <v>17958</v>
      </c>
      <c r="Q26" s="29">
        <v>16581</v>
      </c>
      <c r="R26" s="29">
        <v>16465</v>
      </c>
      <c r="S26" s="48">
        <v>6</v>
      </c>
      <c r="T26" s="29">
        <v>9</v>
      </c>
      <c r="U26" s="48">
        <v>26</v>
      </c>
      <c r="V26" s="29">
        <v>26</v>
      </c>
      <c r="W26" s="48">
        <v>0</v>
      </c>
      <c r="X26" s="29">
        <v>0</v>
      </c>
      <c r="Y26" s="48">
        <v>78091</v>
      </c>
      <c r="Z26" s="29">
        <v>99559</v>
      </c>
      <c r="AA26" s="13">
        <v>27.491004084977774</v>
      </c>
    </row>
    <row r="27" spans="1:27" ht="17.25" customHeight="1">
      <c r="A27" s="33">
        <v>19</v>
      </c>
      <c r="B27" s="32" t="s">
        <v>48</v>
      </c>
      <c r="C27" s="49">
        <v>4417</v>
      </c>
      <c r="D27" s="49">
        <v>1253</v>
      </c>
      <c r="E27" s="29">
        <v>4520</v>
      </c>
      <c r="F27" s="29">
        <v>1353</v>
      </c>
      <c r="G27" s="48">
        <v>6293</v>
      </c>
      <c r="H27" s="48">
        <v>5870</v>
      </c>
      <c r="I27" s="29">
        <v>67655</v>
      </c>
      <c r="J27" s="29">
        <v>65598</v>
      </c>
      <c r="K27" s="48">
        <v>14349</v>
      </c>
      <c r="L27" s="48">
        <v>12575</v>
      </c>
      <c r="M27" s="29">
        <v>16283</v>
      </c>
      <c r="N27" s="29">
        <v>14098</v>
      </c>
      <c r="O27" s="48">
        <v>13024</v>
      </c>
      <c r="P27" s="48">
        <v>12983</v>
      </c>
      <c r="Q27" s="29">
        <v>12237</v>
      </c>
      <c r="R27" s="29">
        <v>12193</v>
      </c>
      <c r="S27" s="48">
        <v>2</v>
      </c>
      <c r="T27" s="29">
        <v>19</v>
      </c>
      <c r="U27" s="48">
        <v>56</v>
      </c>
      <c r="V27" s="29">
        <v>65</v>
      </c>
      <c r="W27" s="48">
        <v>0</v>
      </c>
      <c r="X27" s="29">
        <v>0</v>
      </c>
      <c r="Y27" s="48">
        <v>38141</v>
      </c>
      <c r="Z27" s="29">
        <v>100779</v>
      </c>
      <c r="AA27" s="13">
        <v>164.22747174956083</v>
      </c>
    </row>
    <row r="28" spans="1:27" ht="17.25" customHeight="1">
      <c r="A28" s="33">
        <v>20</v>
      </c>
      <c r="B28" s="32" t="s">
        <v>47</v>
      </c>
      <c r="C28" s="49">
        <v>21372</v>
      </c>
      <c r="D28" s="49">
        <v>6449</v>
      </c>
      <c r="E28" s="29">
        <v>21768</v>
      </c>
      <c r="F28" s="29">
        <v>6701</v>
      </c>
      <c r="G28" s="48">
        <v>18668</v>
      </c>
      <c r="H28" s="48">
        <v>14909</v>
      </c>
      <c r="I28" s="29">
        <v>121005</v>
      </c>
      <c r="J28" s="29">
        <v>118107</v>
      </c>
      <c r="K28" s="48">
        <v>68814</v>
      </c>
      <c r="L28" s="48">
        <v>59776</v>
      </c>
      <c r="M28" s="29">
        <v>63331</v>
      </c>
      <c r="N28" s="29">
        <v>47817</v>
      </c>
      <c r="O28" s="48">
        <v>42474</v>
      </c>
      <c r="P28" s="48">
        <v>42411</v>
      </c>
      <c r="Q28" s="29">
        <v>41097</v>
      </c>
      <c r="R28" s="29">
        <v>41006</v>
      </c>
      <c r="S28" s="48">
        <v>24</v>
      </c>
      <c r="T28" s="29">
        <v>73</v>
      </c>
      <c r="U28" s="48">
        <v>133</v>
      </c>
      <c r="V28" s="29">
        <v>147</v>
      </c>
      <c r="W28" s="48">
        <v>71</v>
      </c>
      <c r="X28" s="29">
        <v>0</v>
      </c>
      <c r="Y28" s="48">
        <v>151556</v>
      </c>
      <c r="Z28" s="29">
        <v>247421</v>
      </c>
      <c r="AA28" s="13">
        <v>63.25384676291273</v>
      </c>
    </row>
    <row r="29" spans="1:27" ht="17.25" customHeight="1">
      <c r="A29" s="33">
        <v>21</v>
      </c>
      <c r="B29" s="32" t="s">
        <v>46</v>
      </c>
      <c r="C29" s="49">
        <v>11341</v>
      </c>
      <c r="D29" s="49">
        <v>2982</v>
      </c>
      <c r="E29" s="29">
        <v>11458</v>
      </c>
      <c r="F29" s="29">
        <v>3239</v>
      </c>
      <c r="G29" s="48">
        <v>7689</v>
      </c>
      <c r="H29" s="48">
        <v>6706</v>
      </c>
      <c r="I29" s="29">
        <v>44403</v>
      </c>
      <c r="J29" s="29">
        <v>40631</v>
      </c>
      <c r="K29" s="48">
        <v>20269</v>
      </c>
      <c r="L29" s="48">
        <v>16739</v>
      </c>
      <c r="M29" s="29">
        <v>27076</v>
      </c>
      <c r="N29" s="29">
        <v>18063</v>
      </c>
      <c r="O29" s="48">
        <v>27291</v>
      </c>
      <c r="P29" s="48">
        <v>27123</v>
      </c>
      <c r="Q29" s="29">
        <v>23229</v>
      </c>
      <c r="R29" s="29">
        <v>23105</v>
      </c>
      <c r="S29" s="48">
        <v>3</v>
      </c>
      <c r="T29" s="29">
        <v>13</v>
      </c>
      <c r="U29" s="48">
        <v>67</v>
      </c>
      <c r="V29" s="29">
        <v>102</v>
      </c>
      <c r="W29" s="48">
        <v>0</v>
      </c>
      <c r="X29" s="29">
        <v>0</v>
      </c>
      <c r="Y29" s="48">
        <v>66660</v>
      </c>
      <c r="Z29" s="29">
        <v>106281</v>
      </c>
      <c r="AA29" s="13">
        <v>59.437443744374434</v>
      </c>
    </row>
    <row r="30" spans="1:27" ht="17.25" customHeight="1">
      <c r="A30" s="33">
        <v>22</v>
      </c>
      <c r="B30" s="32" t="s">
        <v>45</v>
      </c>
      <c r="C30" s="49">
        <v>7600</v>
      </c>
      <c r="D30" s="49">
        <v>2361</v>
      </c>
      <c r="E30" s="29">
        <v>7501</v>
      </c>
      <c r="F30" s="29">
        <v>2406</v>
      </c>
      <c r="G30" s="48">
        <v>9663</v>
      </c>
      <c r="H30" s="48">
        <v>8585</v>
      </c>
      <c r="I30" s="29">
        <v>56914</v>
      </c>
      <c r="J30" s="29">
        <v>55023</v>
      </c>
      <c r="K30" s="48">
        <v>26767</v>
      </c>
      <c r="L30" s="48">
        <v>23089</v>
      </c>
      <c r="M30" s="29">
        <v>18659</v>
      </c>
      <c r="N30" s="29">
        <v>14994</v>
      </c>
      <c r="O30" s="48">
        <v>23045</v>
      </c>
      <c r="P30" s="48">
        <v>23017</v>
      </c>
      <c r="Q30" s="29">
        <v>20409</v>
      </c>
      <c r="R30" s="29">
        <v>20355</v>
      </c>
      <c r="S30" s="48">
        <v>5</v>
      </c>
      <c r="T30" s="29">
        <v>1</v>
      </c>
      <c r="U30" s="48">
        <v>30</v>
      </c>
      <c r="V30" s="29">
        <v>45</v>
      </c>
      <c r="W30" s="48">
        <v>1</v>
      </c>
      <c r="X30" s="29">
        <v>0</v>
      </c>
      <c r="Y30" s="48">
        <v>67111</v>
      </c>
      <c r="Z30" s="29">
        <v>103529</v>
      </c>
      <c r="AA30" s="13">
        <v>54.2653216313272</v>
      </c>
    </row>
    <row r="31" spans="1:27" ht="17.25" customHeight="1">
      <c r="A31" s="33">
        <v>23</v>
      </c>
      <c r="B31" s="32" t="s">
        <v>44</v>
      </c>
      <c r="C31" s="49">
        <v>9659</v>
      </c>
      <c r="D31" s="49">
        <v>2450</v>
      </c>
      <c r="E31" s="29">
        <v>8928</v>
      </c>
      <c r="F31" s="29">
        <v>2575</v>
      </c>
      <c r="G31" s="48">
        <v>7107</v>
      </c>
      <c r="H31" s="48">
        <v>6557</v>
      </c>
      <c r="I31" s="29">
        <v>98790</v>
      </c>
      <c r="J31" s="29">
        <v>97414</v>
      </c>
      <c r="K31" s="48">
        <v>22847</v>
      </c>
      <c r="L31" s="48">
        <v>19431</v>
      </c>
      <c r="M31" s="29">
        <v>20370</v>
      </c>
      <c r="N31" s="29">
        <v>15629</v>
      </c>
      <c r="O31" s="48">
        <v>18049</v>
      </c>
      <c r="P31" s="48">
        <v>17979</v>
      </c>
      <c r="Q31" s="29">
        <v>17247</v>
      </c>
      <c r="R31" s="29">
        <v>17183</v>
      </c>
      <c r="S31" s="48">
        <v>7</v>
      </c>
      <c r="T31" s="29">
        <v>58</v>
      </c>
      <c r="U31" s="48">
        <v>46</v>
      </c>
      <c r="V31" s="29">
        <v>55</v>
      </c>
      <c r="W31" s="48">
        <v>15</v>
      </c>
      <c r="X31" s="29">
        <v>3</v>
      </c>
      <c r="Y31" s="48">
        <v>57730</v>
      </c>
      <c r="Z31" s="29">
        <v>145451</v>
      </c>
      <c r="AA31" s="13">
        <v>151.95045903343149</v>
      </c>
    </row>
    <row r="32" spans="1:27" ht="17.25" customHeight="1">
      <c r="A32" s="33">
        <v>24</v>
      </c>
      <c r="B32" s="32" t="s">
        <v>43</v>
      </c>
      <c r="C32" s="49">
        <v>3993</v>
      </c>
      <c r="D32" s="49">
        <v>1485</v>
      </c>
      <c r="E32" s="29">
        <v>4444</v>
      </c>
      <c r="F32" s="29">
        <v>1640</v>
      </c>
      <c r="G32" s="48">
        <v>2379</v>
      </c>
      <c r="H32" s="48">
        <v>1692</v>
      </c>
      <c r="I32" s="29">
        <v>35025</v>
      </c>
      <c r="J32" s="29">
        <v>34229</v>
      </c>
      <c r="K32" s="48">
        <v>11475</v>
      </c>
      <c r="L32" s="48">
        <v>9824</v>
      </c>
      <c r="M32" s="29">
        <v>10610</v>
      </c>
      <c r="N32" s="29">
        <v>8438</v>
      </c>
      <c r="O32" s="48">
        <v>14140</v>
      </c>
      <c r="P32" s="48">
        <v>14116</v>
      </c>
      <c r="Q32" s="29">
        <v>12526</v>
      </c>
      <c r="R32" s="29">
        <v>12505</v>
      </c>
      <c r="S32" s="48">
        <v>2</v>
      </c>
      <c r="T32" s="29">
        <v>6</v>
      </c>
      <c r="U32" s="48">
        <v>23</v>
      </c>
      <c r="V32" s="29">
        <v>22</v>
      </c>
      <c r="W32" s="48">
        <v>0</v>
      </c>
      <c r="X32" s="29">
        <v>0</v>
      </c>
      <c r="Y32" s="48">
        <v>32012</v>
      </c>
      <c r="Z32" s="29">
        <v>62633</v>
      </c>
      <c r="AA32" s="13">
        <v>95.65475446707487</v>
      </c>
    </row>
    <row r="33" spans="1:27" ht="17.25" customHeight="1">
      <c r="A33" s="33">
        <v>25</v>
      </c>
      <c r="B33" s="32" t="s">
        <v>42</v>
      </c>
      <c r="C33" s="49">
        <v>7462</v>
      </c>
      <c r="D33" s="49">
        <v>1980</v>
      </c>
      <c r="E33" s="29">
        <v>8272</v>
      </c>
      <c r="F33" s="29">
        <v>2256</v>
      </c>
      <c r="G33" s="48">
        <v>4937</v>
      </c>
      <c r="H33" s="48">
        <v>4341</v>
      </c>
      <c r="I33" s="29">
        <v>111233</v>
      </c>
      <c r="J33" s="29">
        <v>104619</v>
      </c>
      <c r="K33" s="48">
        <v>19916</v>
      </c>
      <c r="L33" s="48">
        <v>16135</v>
      </c>
      <c r="M33" s="29">
        <v>19781</v>
      </c>
      <c r="N33" s="29">
        <v>14710</v>
      </c>
      <c r="O33" s="48">
        <v>21888</v>
      </c>
      <c r="P33" s="48">
        <v>21745</v>
      </c>
      <c r="Q33" s="29">
        <v>20918</v>
      </c>
      <c r="R33" s="29">
        <v>20746</v>
      </c>
      <c r="S33" s="48">
        <v>1</v>
      </c>
      <c r="T33" s="29">
        <v>67</v>
      </c>
      <c r="U33" s="48">
        <v>39</v>
      </c>
      <c r="V33" s="29">
        <v>88</v>
      </c>
      <c r="W33" s="48">
        <v>0</v>
      </c>
      <c r="X33" s="29">
        <v>0</v>
      </c>
      <c r="Y33" s="48">
        <v>54243</v>
      </c>
      <c r="Z33" s="29">
        <v>160359</v>
      </c>
      <c r="AA33" s="13">
        <v>195.63077263425697</v>
      </c>
    </row>
    <row r="34" spans="1:27" ht="17.25" customHeight="1">
      <c r="A34" s="33">
        <v>26</v>
      </c>
      <c r="B34" s="32" t="s">
        <v>41</v>
      </c>
      <c r="C34" s="49">
        <v>19304</v>
      </c>
      <c r="D34" s="49">
        <v>4860</v>
      </c>
      <c r="E34" s="29">
        <v>23563</v>
      </c>
      <c r="F34" s="29">
        <v>5335</v>
      </c>
      <c r="G34" s="48">
        <v>8691</v>
      </c>
      <c r="H34" s="48">
        <v>6186</v>
      </c>
      <c r="I34" s="29">
        <v>32592</v>
      </c>
      <c r="J34" s="29">
        <v>28081</v>
      </c>
      <c r="K34" s="48">
        <v>57330</v>
      </c>
      <c r="L34" s="48">
        <v>43149</v>
      </c>
      <c r="M34" s="29">
        <v>51381</v>
      </c>
      <c r="N34" s="29">
        <v>33636</v>
      </c>
      <c r="O34" s="48">
        <v>65450</v>
      </c>
      <c r="P34" s="48">
        <v>65303</v>
      </c>
      <c r="Q34" s="29">
        <v>52937</v>
      </c>
      <c r="R34" s="29">
        <v>52836</v>
      </c>
      <c r="S34" s="48">
        <v>8</v>
      </c>
      <c r="T34" s="29">
        <v>15</v>
      </c>
      <c r="U34" s="48">
        <v>193</v>
      </c>
      <c r="V34" s="29">
        <v>243</v>
      </c>
      <c r="W34" s="48">
        <v>0</v>
      </c>
      <c r="X34" s="29">
        <v>0</v>
      </c>
      <c r="Y34" s="48">
        <v>150976</v>
      </c>
      <c r="Z34" s="29">
        <v>160731</v>
      </c>
      <c r="AA34" s="13">
        <v>6.461291860958028</v>
      </c>
    </row>
    <row r="35" spans="1:27" ht="17.25" customHeight="1">
      <c r="A35" s="33">
        <v>27</v>
      </c>
      <c r="B35" s="32" t="s">
        <v>40</v>
      </c>
      <c r="C35" s="49">
        <v>3514</v>
      </c>
      <c r="D35" s="49">
        <v>927</v>
      </c>
      <c r="E35" s="29">
        <v>3152</v>
      </c>
      <c r="F35" s="29">
        <v>781</v>
      </c>
      <c r="G35" s="48">
        <v>4664</v>
      </c>
      <c r="H35" s="48">
        <v>3832</v>
      </c>
      <c r="I35" s="29">
        <v>8455</v>
      </c>
      <c r="J35" s="29">
        <v>7509</v>
      </c>
      <c r="K35" s="48">
        <v>9032</v>
      </c>
      <c r="L35" s="48">
        <v>7034</v>
      </c>
      <c r="M35" s="29">
        <v>13502</v>
      </c>
      <c r="N35" s="29">
        <v>9824</v>
      </c>
      <c r="O35" s="48">
        <v>10417</v>
      </c>
      <c r="P35" s="48">
        <v>10373</v>
      </c>
      <c r="Q35" s="29">
        <v>9440</v>
      </c>
      <c r="R35" s="29">
        <v>9413</v>
      </c>
      <c r="S35" s="48">
        <v>1</v>
      </c>
      <c r="T35" s="29">
        <v>2</v>
      </c>
      <c r="U35" s="48">
        <v>34</v>
      </c>
      <c r="V35" s="29">
        <v>27</v>
      </c>
      <c r="W35" s="48">
        <v>1</v>
      </c>
      <c r="X35" s="29">
        <v>1</v>
      </c>
      <c r="Y35" s="48">
        <v>27663</v>
      </c>
      <c r="Z35" s="29">
        <v>34579</v>
      </c>
      <c r="AA35" s="13">
        <v>25.000903734229823</v>
      </c>
    </row>
    <row r="36" spans="1:27" ht="17.25" customHeight="1">
      <c r="A36" s="27"/>
      <c r="B36" s="26" t="s">
        <v>13</v>
      </c>
      <c r="C36" s="25">
        <v>344394</v>
      </c>
      <c r="D36" s="25">
        <v>97299</v>
      </c>
      <c r="E36" s="22">
        <v>353674</v>
      </c>
      <c r="F36" s="22">
        <v>101347</v>
      </c>
      <c r="G36" s="47">
        <v>402978</v>
      </c>
      <c r="H36" s="47">
        <v>354494</v>
      </c>
      <c r="I36" s="22">
        <v>2093363</v>
      </c>
      <c r="J36" s="22">
        <v>1974840</v>
      </c>
      <c r="K36" s="25">
        <v>1147823</v>
      </c>
      <c r="L36" s="25">
        <v>990513</v>
      </c>
      <c r="M36" s="22">
        <v>898735</v>
      </c>
      <c r="N36" s="22">
        <v>681768</v>
      </c>
      <c r="O36" s="25">
        <v>805577</v>
      </c>
      <c r="P36" s="25">
        <v>801599</v>
      </c>
      <c r="Q36" s="22">
        <v>717826</v>
      </c>
      <c r="R36" s="22">
        <v>712003</v>
      </c>
      <c r="S36" s="46">
        <v>570</v>
      </c>
      <c r="T36" s="22">
        <v>1375</v>
      </c>
      <c r="U36" s="25">
        <v>2368</v>
      </c>
      <c r="V36" s="22">
        <v>2860</v>
      </c>
      <c r="W36" s="25">
        <v>151</v>
      </c>
      <c r="X36" s="22">
        <v>10</v>
      </c>
      <c r="Y36" s="25">
        <v>2703861</v>
      </c>
      <c r="Z36" s="22">
        <v>4067843</v>
      </c>
      <c r="AA36" s="24">
        <v>50.445714480145256</v>
      </c>
    </row>
    <row r="37" ht="12.75">
      <c r="S37" s="45"/>
    </row>
    <row r="38" ht="12.75">
      <c r="C38" s="45"/>
    </row>
  </sheetData>
  <sheetProtection/>
  <mergeCells count="29">
    <mergeCell ref="T6:T7"/>
    <mergeCell ref="U6:U7"/>
    <mergeCell ref="V6:V7"/>
    <mergeCell ref="AA6:AA7"/>
    <mergeCell ref="W6:W7"/>
    <mergeCell ref="X6:X7"/>
    <mergeCell ref="Y6:Y7"/>
    <mergeCell ref="Z6:Z7"/>
    <mergeCell ref="K6:L6"/>
    <mergeCell ref="M6:N6"/>
    <mergeCell ref="O6:P6"/>
    <mergeCell ref="Q6:R6"/>
    <mergeCell ref="S6:S7"/>
    <mergeCell ref="A2:AA2"/>
    <mergeCell ref="A3:AA3"/>
    <mergeCell ref="A5:A7"/>
    <mergeCell ref="B5:B7"/>
    <mergeCell ref="C5:F5"/>
    <mergeCell ref="G5:J5"/>
    <mergeCell ref="K5:N5"/>
    <mergeCell ref="O5:R5"/>
    <mergeCell ref="S5:T5"/>
    <mergeCell ref="U5:V5"/>
    <mergeCell ref="W5:X5"/>
    <mergeCell ref="Y5:Z5"/>
    <mergeCell ref="C6:D6"/>
    <mergeCell ref="E6:F6"/>
    <mergeCell ref="G6:H6"/>
    <mergeCell ref="I6:J6"/>
  </mergeCells>
  <printOptions/>
  <pageMargins left="0" right="0" top="0.1968503937007874" bottom="0.1968503937007874" header="0.11811023622047245" footer="0.11811023622047245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43"/>
  <sheetViews>
    <sheetView zoomScale="85" zoomScaleNormal="85" zoomScalePageLayoutView="0" workbookViewId="0" topLeftCell="A1">
      <selection activeCell="H44" sqref="H44"/>
    </sheetView>
  </sheetViews>
  <sheetFormatPr defaultColWidth="9.00390625" defaultRowHeight="12.75"/>
  <cols>
    <col min="1" max="1" width="4.25390625" style="1" customWidth="1"/>
    <col min="2" max="2" width="25.125" style="1" customWidth="1"/>
    <col min="3" max="3" width="10.375" style="1" customWidth="1"/>
    <col min="4" max="4" width="10.625" style="1" customWidth="1"/>
    <col min="5" max="6" width="10.375" style="1" customWidth="1"/>
    <col min="7" max="7" width="9.375" style="1" customWidth="1"/>
    <col min="8" max="8" width="7.875" style="1" customWidth="1"/>
    <col min="9" max="9" width="7.00390625" style="1" customWidth="1"/>
    <col min="10" max="10" width="8.375" style="1" customWidth="1"/>
    <col min="11" max="11" width="7.00390625" style="1" customWidth="1"/>
    <col min="12" max="12" width="8.375" style="1" customWidth="1"/>
    <col min="13" max="13" width="7.25390625" style="1" customWidth="1"/>
    <col min="14" max="14" width="8.625" style="1" customWidth="1"/>
    <col min="15" max="15" width="7.25390625" style="1" customWidth="1"/>
    <col min="16" max="16" width="8.875" style="1" customWidth="1"/>
    <col min="17" max="17" width="7.25390625" style="1" customWidth="1"/>
    <col min="18" max="18" width="7.375" style="1" customWidth="1"/>
    <col min="19" max="19" width="10.875" style="1" customWidth="1"/>
    <col min="20" max="16384" width="9.125" style="1" customWidth="1"/>
  </cols>
  <sheetData>
    <row r="1" spans="16:17" ht="12.75">
      <c r="P1" s="512" t="s">
        <v>387</v>
      </c>
      <c r="Q1" s="512"/>
    </row>
    <row r="2" spans="1:17" ht="15.75">
      <c r="A2" s="528" t="s">
        <v>386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7" ht="15.75">
      <c r="A3" s="528" t="s">
        <v>385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</row>
    <row r="4" spans="1:17" ht="15.75">
      <c r="A4" s="565" t="s">
        <v>384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spans="1:17" ht="31.5" customHeight="1">
      <c r="A5" s="594" t="s">
        <v>2</v>
      </c>
      <c r="B5" s="457" t="s">
        <v>78</v>
      </c>
      <c r="C5" s="457" t="s">
        <v>383</v>
      </c>
      <c r="D5" s="457"/>
      <c r="E5" s="457"/>
      <c r="F5" s="457"/>
      <c r="G5" s="457"/>
      <c r="H5" s="457" t="s">
        <v>382</v>
      </c>
      <c r="I5" s="457"/>
      <c r="J5" s="457"/>
      <c r="K5" s="457"/>
      <c r="L5" s="457"/>
      <c r="M5" s="457"/>
      <c r="N5" s="595"/>
      <c r="O5" s="595"/>
      <c r="P5" s="595"/>
      <c r="Q5" s="595"/>
    </row>
    <row r="6" spans="1:18" ht="26.25" customHeight="1">
      <c r="A6" s="594"/>
      <c r="B6" s="457"/>
      <c r="C6" s="457" t="s">
        <v>17</v>
      </c>
      <c r="D6" s="457" t="s">
        <v>11</v>
      </c>
      <c r="E6" s="457"/>
      <c r="F6" s="457"/>
      <c r="G6" s="457"/>
      <c r="H6" s="594" t="s">
        <v>381</v>
      </c>
      <c r="I6" s="593" t="s">
        <v>376</v>
      </c>
      <c r="J6" s="594" t="s">
        <v>380</v>
      </c>
      <c r="K6" s="593" t="s">
        <v>376</v>
      </c>
      <c r="L6" s="594" t="s">
        <v>379</v>
      </c>
      <c r="M6" s="593" t="s">
        <v>376</v>
      </c>
      <c r="N6" s="596" t="s">
        <v>378</v>
      </c>
      <c r="O6" s="593" t="s">
        <v>376</v>
      </c>
      <c r="P6" s="596" t="s">
        <v>377</v>
      </c>
      <c r="Q6" s="593" t="s">
        <v>376</v>
      </c>
      <c r="R6" s="313"/>
    </row>
    <row r="7" spans="1:18" ht="138.75" customHeight="1">
      <c r="A7" s="594"/>
      <c r="B7" s="457"/>
      <c r="C7" s="457"/>
      <c r="D7" s="314" t="s">
        <v>375</v>
      </c>
      <c r="E7" s="314" t="s">
        <v>374</v>
      </c>
      <c r="F7" s="17" t="s">
        <v>373</v>
      </c>
      <c r="G7" s="17" t="s">
        <v>372</v>
      </c>
      <c r="H7" s="594"/>
      <c r="I7" s="593"/>
      <c r="J7" s="594"/>
      <c r="K7" s="593"/>
      <c r="L7" s="594"/>
      <c r="M7" s="593"/>
      <c r="N7" s="597"/>
      <c r="O7" s="593"/>
      <c r="P7" s="598"/>
      <c r="Q7" s="593"/>
      <c r="R7" s="313"/>
    </row>
    <row r="8" spans="1:17" s="122" customFormat="1" ht="12" customHeight="1">
      <c r="A8" s="18" t="s">
        <v>8</v>
      </c>
      <c r="B8" s="18" t="s">
        <v>9</v>
      </c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312">
        <v>7</v>
      </c>
      <c r="J8" s="18">
        <v>8</v>
      </c>
      <c r="K8" s="312">
        <v>9</v>
      </c>
      <c r="L8" s="18">
        <v>10</v>
      </c>
      <c r="M8" s="312">
        <v>11</v>
      </c>
      <c r="N8" s="16">
        <v>12</v>
      </c>
      <c r="O8" s="312">
        <v>13</v>
      </c>
      <c r="P8" s="16">
        <v>14</v>
      </c>
      <c r="Q8" s="312">
        <v>15</v>
      </c>
    </row>
    <row r="9" spans="1:21" ht="12" customHeight="1">
      <c r="A9" s="19">
        <v>1</v>
      </c>
      <c r="B9" s="227" t="s">
        <v>66</v>
      </c>
      <c r="C9" s="311">
        <v>26298</v>
      </c>
      <c r="D9" s="311">
        <v>23068</v>
      </c>
      <c r="E9" s="311">
        <v>617</v>
      </c>
      <c r="F9" s="311">
        <v>1212</v>
      </c>
      <c r="G9" s="311">
        <v>811</v>
      </c>
      <c r="H9" s="311">
        <v>1047</v>
      </c>
      <c r="I9" s="53">
        <v>4.538754985260968</v>
      </c>
      <c r="J9" s="311">
        <v>16973</v>
      </c>
      <c r="K9" s="53">
        <v>73.57811687185712</v>
      </c>
      <c r="L9" s="310">
        <v>1751</v>
      </c>
      <c r="M9" s="53">
        <v>7.590601699323739</v>
      </c>
      <c r="N9" s="309">
        <v>2212</v>
      </c>
      <c r="O9" s="53">
        <v>9.58904109589041</v>
      </c>
      <c r="P9" s="309">
        <v>869</v>
      </c>
      <c r="Q9" s="53">
        <v>3.767123287671233</v>
      </c>
      <c r="R9" s="20">
        <f aca="true" t="shared" si="0" ref="R9:R36">SUM(H9*100/D9)</f>
        <v>4.538754985260968</v>
      </c>
      <c r="S9" s="20">
        <f aca="true" t="shared" si="1" ref="S9:S36">SUM(J9*100/D9)</f>
        <v>73.57811687185712</v>
      </c>
      <c r="T9" s="20">
        <f aca="true" t="shared" si="2" ref="T9:T36">SUM(L9*100/D9)</f>
        <v>7.590601699323739</v>
      </c>
      <c r="U9" s="20">
        <f>SUM(N9*100/D9)</f>
        <v>9.58904109589041</v>
      </c>
    </row>
    <row r="10" spans="1:20" ht="12" customHeight="1">
      <c r="A10" s="19">
        <v>2</v>
      </c>
      <c r="B10" s="227" t="s">
        <v>65</v>
      </c>
      <c r="C10" s="311">
        <v>26506</v>
      </c>
      <c r="D10" s="311">
        <v>22355</v>
      </c>
      <c r="E10" s="311">
        <v>1183</v>
      </c>
      <c r="F10" s="311">
        <v>996</v>
      </c>
      <c r="G10" s="311">
        <v>1082</v>
      </c>
      <c r="H10" s="311">
        <v>815</v>
      </c>
      <c r="I10" s="53">
        <v>3.645716841869828</v>
      </c>
      <c r="J10" s="311">
        <v>14182</v>
      </c>
      <c r="K10" s="53">
        <v>63.43994632073362</v>
      </c>
      <c r="L10" s="310">
        <v>1122</v>
      </c>
      <c r="M10" s="53">
        <v>5.019011406844107</v>
      </c>
      <c r="N10" s="309">
        <v>3741</v>
      </c>
      <c r="O10" s="53">
        <v>16.734511295012304</v>
      </c>
      <c r="P10" s="309">
        <v>2025</v>
      </c>
      <c r="Q10" s="53">
        <v>9.058376202191903</v>
      </c>
      <c r="R10" s="20">
        <f t="shared" si="0"/>
        <v>3.645716841869828</v>
      </c>
      <c r="S10" s="20">
        <f t="shared" si="1"/>
        <v>63.43994632073362</v>
      </c>
      <c r="T10" s="20">
        <f t="shared" si="2"/>
        <v>5.019011406844107</v>
      </c>
    </row>
    <row r="11" spans="1:20" ht="12" customHeight="1">
      <c r="A11" s="19">
        <v>3</v>
      </c>
      <c r="B11" s="227" t="s">
        <v>64</v>
      </c>
      <c r="C11" s="311">
        <v>11917</v>
      </c>
      <c r="D11" s="311">
        <v>9685</v>
      </c>
      <c r="E11" s="311">
        <v>698</v>
      </c>
      <c r="F11" s="311">
        <v>382</v>
      </c>
      <c r="G11" s="311">
        <v>645</v>
      </c>
      <c r="H11" s="311">
        <v>359</v>
      </c>
      <c r="I11" s="53">
        <v>3.706763035622096</v>
      </c>
      <c r="J11" s="311">
        <v>5925</v>
      </c>
      <c r="K11" s="53">
        <v>61.17707795560145</v>
      </c>
      <c r="L11" s="310">
        <v>458</v>
      </c>
      <c r="M11" s="53">
        <v>4.7289623128549305</v>
      </c>
      <c r="N11" s="309">
        <v>1975</v>
      </c>
      <c r="O11" s="53">
        <v>20.392359318533813</v>
      </c>
      <c r="P11" s="309">
        <v>508</v>
      </c>
      <c r="Q11" s="53">
        <v>5.245224574083634</v>
      </c>
      <c r="R11" s="20">
        <f t="shared" si="0"/>
        <v>3.706763035622096</v>
      </c>
      <c r="S11" s="20">
        <f t="shared" si="1"/>
        <v>61.17707795560145</v>
      </c>
      <c r="T11" s="20">
        <f t="shared" si="2"/>
        <v>4.7289623128549305</v>
      </c>
    </row>
    <row r="12" spans="1:20" ht="12" customHeight="1">
      <c r="A12" s="19">
        <v>4</v>
      </c>
      <c r="B12" s="227" t="s">
        <v>63</v>
      </c>
      <c r="C12" s="311">
        <v>45951</v>
      </c>
      <c r="D12" s="311">
        <v>38124</v>
      </c>
      <c r="E12" s="311">
        <v>2182</v>
      </c>
      <c r="F12" s="311">
        <v>1846</v>
      </c>
      <c r="G12" s="311">
        <v>2674</v>
      </c>
      <c r="H12" s="311">
        <v>1328</v>
      </c>
      <c r="I12" s="53">
        <v>3.483370055608016</v>
      </c>
      <c r="J12" s="311">
        <v>28398</v>
      </c>
      <c r="K12" s="53">
        <v>74.48851117406358</v>
      </c>
      <c r="L12" s="310">
        <v>3177</v>
      </c>
      <c r="M12" s="53">
        <v>8.333333333333334</v>
      </c>
      <c r="N12" s="309">
        <v>3822</v>
      </c>
      <c r="O12" s="53">
        <v>10.025180988353794</v>
      </c>
      <c r="P12" s="309">
        <v>1194</v>
      </c>
      <c r="Q12" s="53">
        <v>3.1318854265029903</v>
      </c>
      <c r="R12" s="20">
        <f t="shared" si="0"/>
        <v>3.483370055608016</v>
      </c>
      <c r="S12" s="20">
        <f t="shared" si="1"/>
        <v>74.48851117406358</v>
      </c>
      <c r="T12" s="20">
        <f t="shared" si="2"/>
        <v>8.333333333333334</v>
      </c>
    </row>
    <row r="13" spans="1:20" ht="12" customHeight="1">
      <c r="A13" s="19">
        <v>5</v>
      </c>
      <c r="B13" s="227" t="s">
        <v>62</v>
      </c>
      <c r="C13" s="311">
        <v>50542</v>
      </c>
      <c r="D13" s="311">
        <v>42753</v>
      </c>
      <c r="E13" s="311">
        <v>1137</v>
      </c>
      <c r="F13" s="311">
        <v>2354</v>
      </c>
      <c r="G13" s="311">
        <v>3172</v>
      </c>
      <c r="H13" s="311">
        <v>1745</v>
      </c>
      <c r="I13" s="53">
        <v>4.081584918017449</v>
      </c>
      <c r="J13" s="311">
        <v>34039</v>
      </c>
      <c r="K13" s="53">
        <v>79.6178045985077</v>
      </c>
      <c r="L13" s="310">
        <v>1913</v>
      </c>
      <c r="M13" s="53">
        <v>4.474539798376722</v>
      </c>
      <c r="N13" s="309">
        <v>3124</v>
      </c>
      <c r="O13" s="53">
        <v>7.307089560966482</v>
      </c>
      <c r="P13" s="309">
        <v>1360</v>
      </c>
      <c r="Q13" s="53">
        <v>3.1810633171941154</v>
      </c>
      <c r="R13" s="20">
        <f t="shared" si="0"/>
        <v>4.081584918017449</v>
      </c>
      <c r="S13" s="20">
        <f t="shared" si="1"/>
        <v>79.6178045985077</v>
      </c>
      <c r="T13" s="20">
        <f t="shared" si="2"/>
        <v>4.474539798376722</v>
      </c>
    </row>
    <row r="14" spans="1:20" ht="12" customHeight="1">
      <c r="A14" s="19">
        <v>6</v>
      </c>
      <c r="B14" s="227" t="s">
        <v>61</v>
      </c>
      <c r="C14" s="311">
        <v>21985</v>
      </c>
      <c r="D14" s="311">
        <v>16495</v>
      </c>
      <c r="E14" s="311">
        <v>2202</v>
      </c>
      <c r="F14" s="311">
        <v>698</v>
      </c>
      <c r="G14" s="311">
        <v>1916</v>
      </c>
      <c r="H14" s="311">
        <v>804</v>
      </c>
      <c r="I14" s="53">
        <v>4.874204304334647</v>
      </c>
      <c r="J14" s="311">
        <v>10806</v>
      </c>
      <c r="K14" s="53">
        <v>65.51076083661715</v>
      </c>
      <c r="L14" s="310">
        <v>577</v>
      </c>
      <c r="M14" s="53">
        <v>3.4980297059715064</v>
      </c>
      <c r="N14" s="309">
        <v>3022</v>
      </c>
      <c r="O14" s="53">
        <v>18.320703243407095</v>
      </c>
      <c r="P14" s="309">
        <v>1007</v>
      </c>
      <c r="Q14" s="53">
        <v>6.104880266747499</v>
      </c>
      <c r="R14" s="20">
        <f t="shared" si="0"/>
        <v>4.874204304334647</v>
      </c>
      <c r="S14" s="20">
        <f t="shared" si="1"/>
        <v>65.51076083661715</v>
      </c>
      <c r="T14" s="20">
        <f t="shared" si="2"/>
        <v>3.4980297059715064</v>
      </c>
    </row>
    <row r="15" spans="1:20" ht="12" customHeight="1">
      <c r="A15" s="19">
        <v>7</v>
      </c>
      <c r="B15" s="227" t="s">
        <v>60</v>
      </c>
      <c r="C15" s="311">
        <v>12707</v>
      </c>
      <c r="D15" s="311">
        <v>10188</v>
      </c>
      <c r="E15" s="311">
        <v>903</v>
      </c>
      <c r="F15" s="311">
        <v>517</v>
      </c>
      <c r="G15" s="311">
        <v>864</v>
      </c>
      <c r="H15" s="311">
        <v>401</v>
      </c>
      <c r="I15" s="53">
        <v>3.9360031409501373</v>
      </c>
      <c r="J15" s="311">
        <v>7038</v>
      </c>
      <c r="K15" s="53">
        <v>69.08127208480565</v>
      </c>
      <c r="L15" s="310">
        <v>311</v>
      </c>
      <c r="M15" s="53">
        <v>3.0526109148017273</v>
      </c>
      <c r="N15" s="309">
        <v>1028</v>
      </c>
      <c r="O15" s="53">
        <v>10.090302316450726</v>
      </c>
      <c r="P15" s="309">
        <v>365</v>
      </c>
      <c r="Q15" s="53">
        <v>3.582646250490774</v>
      </c>
      <c r="R15" s="20">
        <f t="shared" si="0"/>
        <v>3.9360031409501373</v>
      </c>
      <c r="S15" s="20">
        <f t="shared" si="1"/>
        <v>69.08127208480565</v>
      </c>
      <c r="T15" s="20">
        <f t="shared" si="2"/>
        <v>3.0526109148017273</v>
      </c>
    </row>
    <row r="16" spans="1:20" ht="12" customHeight="1">
      <c r="A16" s="19">
        <v>8</v>
      </c>
      <c r="B16" s="227" t="s">
        <v>59</v>
      </c>
      <c r="C16" s="311">
        <v>32136</v>
      </c>
      <c r="D16" s="311">
        <v>26696</v>
      </c>
      <c r="E16" s="311">
        <v>1757</v>
      </c>
      <c r="F16" s="311">
        <v>752</v>
      </c>
      <c r="G16" s="311">
        <v>1216</v>
      </c>
      <c r="H16" s="311">
        <v>1772</v>
      </c>
      <c r="I16" s="53">
        <v>6.637698531615223</v>
      </c>
      <c r="J16" s="311">
        <v>18356</v>
      </c>
      <c r="K16" s="53">
        <v>68.75936469883129</v>
      </c>
      <c r="L16" s="310">
        <v>1334</v>
      </c>
      <c r="M16" s="53">
        <v>4.997003296373989</v>
      </c>
      <c r="N16" s="309">
        <v>3603</v>
      </c>
      <c r="O16" s="53">
        <v>13.496403955648786</v>
      </c>
      <c r="P16" s="309">
        <v>1173</v>
      </c>
      <c r="Q16" s="53">
        <v>4.393916691639197</v>
      </c>
      <c r="R16" s="20">
        <f t="shared" si="0"/>
        <v>6.637698531615223</v>
      </c>
      <c r="S16" s="20">
        <f t="shared" si="1"/>
        <v>68.75936469883129</v>
      </c>
      <c r="T16" s="20">
        <f t="shared" si="2"/>
        <v>4.997003296373989</v>
      </c>
    </row>
    <row r="17" spans="1:20" ht="12" customHeight="1">
      <c r="A17" s="19">
        <v>9</v>
      </c>
      <c r="B17" s="227" t="s">
        <v>58</v>
      </c>
      <c r="C17" s="311">
        <v>16483</v>
      </c>
      <c r="D17" s="311">
        <v>15285</v>
      </c>
      <c r="E17" s="311">
        <v>349</v>
      </c>
      <c r="F17" s="311">
        <v>322</v>
      </c>
      <c r="G17" s="311">
        <v>366</v>
      </c>
      <c r="H17" s="311">
        <v>386</v>
      </c>
      <c r="I17" s="53">
        <v>2.5253516519463526</v>
      </c>
      <c r="J17" s="311">
        <v>12507</v>
      </c>
      <c r="K17" s="53">
        <v>81.8253189401374</v>
      </c>
      <c r="L17" s="310">
        <v>694</v>
      </c>
      <c r="M17" s="53">
        <v>4.540399084069349</v>
      </c>
      <c r="N17" s="309">
        <v>1278</v>
      </c>
      <c r="O17" s="53">
        <v>8.361138370951913</v>
      </c>
      <c r="P17" s="309">
        <v>341</v>
      </c>
      <c r="Q17" s="53">
        <v>2.2309453712790317</v>
      </c>
      <c r="R17" s="20">
        <f t="shared" si="0"/>
        <v>2.5253516519463526</v>
      </c>
      <c r="S17" s="20">
        <f t="shared" si="1"/>
        <v>81.8253189401374</v>
      </c>
      <c r="T17" s="20">
        <f t="shared" si="2"/>
        <v>4.540399084069349</v>
      </c>
    </row>
    <row r="18" spans="1:20" ht="12" customHeight="1">
      <c r="A18" s="19">
        <v>10</v>
      </c>
      <c r="B18" s="227" t="s">
        <v>57</v>
      </c>
      <c r="C18" s="311">
        <v>27330</v>
      </c>
      <c r="D18" s="311">
        <v>23604</v>
      </c>
      <c r="E18" s="311">
        <v>949</v>
      </c>
      <c r="F18" s="311">
        <v>790</v>
      </c>
      <c r="G18" s="311">
        <v>1550</v>
      </c>
      <c r="H18" s="311">
        <v>721</v>
      </c>
      <c r="I18" s="53">
        <v>3.054567022538553</v>
      </c>
      <c r="J18" s="311">
        <v>17244</v>
      </c>
      <c r="K18" s="53">
        <v>73.05541433655313</v>
      </c>
      <c r="L18" s="310">
        <v>1794</v>
      </c>
      <c r="M18" s="53">
        <v>7.600406710726995</v>
      </c>
      <c r="N18" s="309">
        <v>1896</v>
      </c>
      <c r="O18" s="53">
        <v>8.032536858159634</v>
      </c>
      <c r="P18" s="309">
        <v>1388</v>
      </c>
      <c r="Q18" s="53">
        <v>5.880359261142179</v>
      </c>
      <c r="R18" s="20">
        <f t="shared" si="0"/>
        <v>3.054567022538553</v>
      </c>
      <c r="S18" s="20">
        <f t="shared" si="1"/>
        <v>73.05541433655313</v>
      </c>
      <c r="T18" s="20">
        <f t="shared" si="2"/>
        <v>7.600406710726995</v>
      </c>
    </row>
    <row r="19" spans="1:20" ht="12" customHeight="1">
      <c r="A19" s="19">
        <v>11</v>
      </c>
      <c r="B19" s="227" t="s">
        <v>56</v>
      </c>
      <c r="C19" s="311">
        <v>15998</v>
      </c>
      <c r="D19" s="311">
        <v>12613</v>
      </c>
      <c r="E19" s="311">
        <v>934</v>
      </c>
      <c r="F19" s="311">
        <v>835</v>
      </c>
      <c r="G19" s="311">
        <v>1082</v>
      </c>
      <c r="H19" s="311">
        <v>711</v>
      </c>
      <c r="I19" s="53">
        <v>5.637041148021882</v>
      </c>
      <c r="J19" s="311">
        <v>7879</v>
      </c>
      <c r="K19" s="53">
        <v>62.467295647347974</v>
      </c>
      <c r="L19" s="310">
        <v>309</v>
      </c>
      <c r="M19" s="53">
        <v>2.4498533259335606</v>
      </c>
      <c r="N19" s="309">
        <v>2936</v>
      </c>
      <c r="O19" s="53">
        <v>23.277570760326647</v>
      </c>
      <c r="P19" s="309">
        <v>736</v>
      </c>
      <c r="Q19" s="53">
        <v>5.835249345912947</v>
      </c>
      <c r="R19" s="20">
        <f t="shared" si="0"/>
        <v>5.637041148021882</v>
      </c>
      <c r="S19" s="20">
        <f t="shared" si="1"/>
        <v>62.467295647347974</v>
      </c>
      <c r="T19" s="20">
        <f t="shared" si="2"/>
        <v>2.4498533259335606</v>
      </c>
    </row>
    <row r="20" spans="1:20" ht="12" customHeight="1">
      <c r="A20" s="19">
        <v>12</v>
      </c>
      <c r="B20" s="227" t="s">
        <v>55</v>
      </c>
      <c r="C20" s="311">
        <v>32198</v>
      </c>
      <c r="D20" s="311">
        <v>28102</v>
      </c>
      <c r="E20" s="311">
        <v>1135</v>
      </c>
      <c r="F20" s="311">
        <v>663</v>
      </c>
      <c r="G20" s="311">
        <v>992</v>
      </c>
      <c r="H20" s="311">
        <v>1481</v>
      </c>
      <c r="I20" s="53">
        <v>5.270087538253505</v>
      </c>
      <c r="J20" s="311">
        <v>19939</v>
      </c>
      <c r="K20" s="53">
        <v>70.95224539178706</v>
      </c>
      <c r="L20" s="310">
        <v>2390</v>
      </c>
      <c r="M20" s="53">
        <v>8.504732759234217</v>
      </c>
      <c r="N20" s="309">
        <v>2163</v>
      </c>
      <c r="O20" s="53">
        <v>7.696961070386449</v>
      </c>
      <c r="P20" s="309">
        <v>1286</v>
      </c>
      <c r="Q20" s="53">
        <v>4.576186748274144</v>
      </c>
      <c r="R20" s="20">
        <f t="shared" si="0"/>
        <v>5.270087538253505</v>
      </c>
      <c r="S20" s="20">
        <f t="shared" si="1"/>
        <v>70.95224539178706</v>
      </c>
      <c r="T20" s="20">
        <f t="shared" si="2"/>
        <v>8.504732759234217</v>
      </c>
    </row>
    <row r="21" spans="1:20" ht="12" customHeight="1">
      <c r="A21" s="19">
        <v>13</v>
      </c>
      <c r="B21" s="227" t="s">
        <v>54</v>
      </c>
      <c r="C21" s="311">
        <v>26741</v>
      </c>
      <c r="D21" s="311">
        <v>22580</v>
      </c>
      <c r="E21" s="311">
        <v>1229</v>
      </c>
      <c r="F21" s="311">
        <v>669</v>
      </c>
      <c r="G21" s="311">
        <v>1340</v>
      </c>
      <c r="H21" s="311">
        <v>639</v>
      </c>
      <c r="I21" s="53">
        <v>2.829937998228521</v>
      </c>
      <c r="J21" s="311">
        <v>17455</v>
      </c>
      <c r="K21" s="53">
        <v>77.30292294065545</v>
      </c>
      <c r="L21" s="310">
        <v>908</v>
      </c>
      <c r="M21" s="53">
        <v>4.021257750221435</v>
      </c>
      <c r="N21" s="309">
        <v>2132</v>
      </c>
      <c r="O21" s="53">
        <v>9.441984056687334</v>
      </c>
      <c r="P21" s="309">
        <v>893</v>
      </c>
      <c r="Q21" s="53">
        <v>3.9548272807794507</v>
      </c>
      <c r="R21" s="20">
        <f t="shared" si="0"/>
        <v>2.829937998228521</v>
      </c>
      <c r="S21" s="20">
        <f t="shared" si="1"/>
        <v>77.30292294065545</v>
      </c>
      <c r="T21" s="20">
        <f t="shared" si="2"/>
        <v>4.021257750221435</v>
      </c>
    </row>
    <row r="22" spans="1:20" ht="12" customHeight="1">
      <c r="A22" s="19">
        <v>14</v>
      </c>
      <c r="B22" s="227" t="s">
        <v>53</v>
      </c>
      <c r="C22" s="311">
        <v>18839</v>
      </c>
      <c r="D22" s="311">
        <v>13894</v>
      </c>
      <c r="E22" s="311">
        <v>1218</v>
      </c>
      <c r="F22" s="311">
        <v>1584</v>
      </c>
      <c r="G22" s="311">
        <v>1609</v>
      </c>
      <c r="H22" s="311">
        <v>906</v>
      </c>
      <c r="I22" s="53">
        <v>6.520800345472866</v>
      </c>
      <c r="J22" s="311">
        <v>9006</v>
      </c>
      <c r="K22" s="53">
        <v>64.81934648049518</v>
      </c>
      <c r="L22" s="310">
        <v>490</v>
      </c>
      <c r="M22" s="53">
        <v>3.526702173600115</v>
      </c>
      <c r="N22" s="309">
        <v>2908</v>
      </c>
      <c r="O22" s="53">
        <v>20.92989779761048</v>
      </c>
      <c r="P22" s="309">
        <v>424</v>
      </c>
      <c r="Q22" s="53">
        <v>3.0516769828703034</v>
      </c>
      <c r="R22" s="20">
        <f t="shared" si="0"/>
        <v>6.520800345472866</v>
      </c>
      <c r="S22" s="20">
        <f t="shared" si="1"/>
        <v>64.81934648049518</v>
      </c>
      <c r="T22" s="20">
        <f t="shared" si="2"/>
        <v>3.526702173600115</v>
      </c>
    </row>
    <row r="23" spans="1:20" ht="12" customHeight="1">
      <c r="A23" s="19">
        <v>15</v>
      </c>
      <c r="B23" s="227" t="s">
        <v>52</v>
      </c>
      <c r="C23" s="311">
        <v>41672</v>
      </c>
      <c r="D23" s="311">
        <v>36626</v>
      </c>
      <c r="E23" s="311">
        <v>1465</v>
      </c>
      <c r="F23" s="311">
        <v>849</v>
      </c>
      <c r="G23" s="311">
        <v>2044</v>
      </c>
      <c r="H23" s="311">
        <v>1637</v>
      </c>
      <c r="I23" s="53">
        <v>4.4695025391798175</v>
      </c>
      <c r="J23" s="311">
        <v>28380</v>
      </c>
      <c r="K23" s="53">
        <v>77.48593895047235</v>
      </c>
      <c r="L23" s="310">
        <v>1181</v>
      </c>
      <c r="M23" s="53">
        <v>3.224485338284279</v>
      </c>
      <c r="N23" s="309">
        <v>2593</v>
      </c>
      <c r="O23" s="53">
        <v>7.079670179653798</v>
      </c>
      <c r="P23" s="309">
        <v>2310</v>
      </c>
      <c r="Q23" s="53">
        <v>6.306995030852399</v>
      </c>
      <c r="R23" s="20">
        <f t="shared" si="0"/>
        <v>4.4695025391798175</v>
      </c>
      <c r="S23" s="20">
        <f t="shared" si="1"/>
        <v>77.48593895047235</v>
      </c>
      <c r="T23" s="20">
        <f t="shared" si="2"/>
        <v>3.224485338284279</v>
      </c>
    </row>
    <row r="24" spans="1:20" ht="12" customHeight="1">
      <c r="A24" s="19">
        <v>16</v>
      </c>
      <c r="B24" s="227" t="s">
        <v>51</v>
      </c>
      <c r="C24" s="311">
        <v>20756</v>
      </c>
      <c r="D24" s="311">
        <v>17574</v>
      </c>
      <c r="E24" s="311">
        <v>915</v>
      </c>
      <c r="F24" s="311">
        <v>533</v>
      </c>
      <c r="G24" s="311">
        <v>1371</v>
      </c>
      <c r="H24" s="311">
        <v>975</v>
      </c>
      <c r="I24" s="53">
        <v>5.547968589962444</v>
      </c>
      <c r="J24" s="311">
        <v>12368</v>
      </c>
      <c r="K24" s="53">
        <v>70.37669284169796</v>
      </c>
      <c r="L24" s="310">
        <v>390</v>
      </c>
      <c r="M24" s="53">
        <v>2.2191874359849777</v>
      </c>
      <c r="N24" s="309">
        <v>2585</v>
      </c>
      <c r="O24" s="53">
        <v>14.709229543644021</v>
      </c>
      <c r="P24" s="309">
        <v>1220</v>
      </c>
      <c r="Q24" s="53">
        <v>6.942073517696596</v>
      </c>
      <c r="R24" s="20">
        <f t="shared" si="0"/>
        <v>5.547968589962444</v>
      </c>
      <c r="S24" s="20">
        <f t="shared" si="1"/>
        <v>70.37669284169796</v>
      </c>
      <c r="T24" s="20">
        <f t="shared" si="2"/>
        <v>2.2191874359849777</v>
      </c>
    </row>
    <row r="25" spans="1:20" ht="12" customHeight="1">
      <c r="A25" s="19">
        <v>17</v>
      </c>
      <c r="B25" s="227" t="s">
        <v>50</v>
      </c>
      <c r="C25" s="311">
        <v>13752</v>
      </c>
      <c r="D25" s="311">
        <v>10483</v>
      </c>
      <c r="E25" s="311">
        <v>1159</v>
      </c>
      <c r="F25" s="311">
        <v>716</v>
      </c>
      <c r="G25" s="311">
        <v>783</v>
      </c>
      <c r="H25" s="311">
        <v>697</v>
      </c>
      <c r="I25" s="53">
        <v>6.648860059143375</v>
      </c>
      <c r="J25" s="311">
        <v>7165</v>
      </c>
      <c r="K25" s="53">
        <v>68.34875512734904</v>
      </c>
      <c r="L25" s="310">
        <v>270</v>
      </c>
      <c r="M25" s="53">
        <v>2.5755985881904033</v>
      </c>
      <c r="N25" s="309">
        <v>1837</v>
      </c>
      <c r="O25" s="53">
        <v>17.523609653725078</v>
      </c>
      <c r="P25" s="309">
        <v>321</v>
      </c>
      <c r="Q25" s="53">
        <v>3.0621005437374795</v>
      </c>
      <c r="R25" s="20">
        <f t="shared" si="0"/>
        <v>6.648860059143375</v>
      </c>
      <c r="S25" s="20">
        <f t="shared" si="1"/>
        <v>68.34875512734904</v>
      </c>
      <c r="T25" s="20">
        <f t="shared" si="2"/>
        <v>2.5755985881904033</v>
      </c>
    </row>
    <row r="26" spans="1:20" ht="12" customHeight="1">
      <c r="A26" s="19">
        <v>18</v>
      </c>
      <c r="B26" s="227" t="s">
        <v>49</v>
      </c>
      <c r="C26" s="311">
        <v>15269</v>
      </c>
      <c r="D26" s="311">
        <v>12414</v>
      </c>
      <c r="E26" s="311">
        <v>1180</v>
      </c>
      <c r="F26" s="311">
        <v>691</v>
      </c>
      <c r="G26" s="311">
        <v>530</v>
      </c>
      <c r="H26" s="311">
        <v>413</v>
      </c>
      <c r="I26" s="53">
        <v>3.3268889962945063</v>
      </c>
      <c r="J26" s="311">
        <v>8394</v>
      </c>
      <c r="K26" s="53">
        <v>67.61720637989367</v>
      </c>
      <c r="L26" s="310">
        <v>757</v>
      </c>
      <c r="M26" s="53">
        <v>6.097953922990173</v>
      </c>
      <c r="N26" s="309">
        <v>1165</v>
      </c>
      <c r="O26" s="53">
        <v>9.384565812792008</v>
      </c>
      <c r="P26" s="309">
        <v>1196</v>
      </c>
      <c r="Q26" s="53">
        <v>9.634283873046561</v>
      </c>
      <c r="R26" s="20">
        <f t="shared" si="0"/>
        <v>3.3268889962945063</v>
      </c>
      <c r="S26" s="20">
        <f t="shared" si="1"/>
        <v>67.61720637989367</v>
      </c>
      <c r="T26" s="20">
        <f t="shared" si="2"/>
        <v>6.097953922990173</v>
      </c>
    </row>
    <row r="27" spans="1:20" ht="12" customHeight="1">
      <c r="A27" s="19">
        <v>19</v>
      </c>
      <c r="B27" s="227" t="s">
        <v>48</v>
      </c>
      <c r="C27" s="311">
        <v>11399</v>
      </c>
      <c r="D27" s="311">
        <v>9326</v>
      </c>
      <c r="E27" s="311">
        <v>600</v>
      </c>
      <c r="F27" s="311">
        <v>653</v>
      </c>
      <c r="G27" s="311">
        <v>315</v>
      </c>
      <c r="H27" s="311">
        <v>402</v>
      </c>
      <c r="I27" s="53">
        <v>4.310529701908642</v>
      </c>
      <c r="J27" s="311">
        <v>6239</v>
      </c>
      <c r="K27" s="53">
        <v>66.89899206519408</v>
      </c>
      <c r="L27" s="310">
        <v>741</v>
      </c>
      <c r="M27" s="53">
        <v>7.945528629637573</v>
      </c>
      <c r="N27" s="309">
        <v>1635</v>
      </c>
      <c r="O27" s="53">
        <v>17.531631996568734</v>
      </c>
      <c r="P27" s="309">
        <v>298</v>
      </c>
      <c r="Q27" s="53">
        <v>3.1953677889770535</v>
      </c>
      <c r="R27" s="20">
        <f t="shared" si="0"/>
        <v>4.310529701908642</v>
      </c>
      <c r="S27" s="20">
        <f t="shared" si="1"/>
        <v>66.89899206519408</v>
      </c>
      <c r="T27" s="20">
        <f t="shared" si="2"/>
        <v>7.945528629637573</v>
      </c>
    </row>
    <row r="28" spans="1:20" ht="12" customHeight="1">
      <c r="A28" s="19">
        <v>20</v>
      </c>
      <c r="B28" s="227" t="s">
        <v>47</v>
      </c>
      <c r="C28" s="311">
        <v>34425</v>
      </c>
      <c r="D28" s="311">
        <v>29469</v>
      </c>
      <c r="E28" s="311">
        <v>1079</v>
      </c>
      <c r="F28" s="311">
        <v>750</v>
      </c>
      <c r="G28" s="311">
        <v>2566</v>
      </c>
      <c r="H28" s="311">
        <v>1851</v>
      </c>
      <c r="I28" s="53">
        <v>6.281176829889036</v>
      </c>
      <c r="J28" s="311">
        <v>24471</v>
      </c>
      <c r="K28" s="53">
        <v>83.03980454036446</v>
      </c>
      <c r="L28" s="310">
        <v>854</v>
      </c>
      <c r="M28" s="53">
        <v>2.8979605687332453</v>
      </c>
      <c r="N28" s="309">
        <v>1354</v>
      </c>
      <c r="O28" s="53">
        <v>4.594658793986901</v>
      </c>
      <c r="P28" s="309">
        <v>643</v>
      </c>
      <c r="Q28" s="53">
        <v>2.181953917676202</v>
      </c>
      <c r="R28" s="20">
        <f t="shared" si="0"/>
        <v>6.281176829889036</v>
      </c>
      <c r="S28" s="20">
        <f t="shared" si="1"/>
        <v>83.03980454036446</v>
      </c>
      <c r="T28" s="20">
        <f t="shared" si="2"/>
        <v>2.8979605687332453</v>
      </c>
    </row>
    <row r="29" spans="1:20" ht="12" customHeight="1">
      <c r="A29" s="19">
        <v>21</v>
      </c>
      <c r="B29" s="227" t="s">
        <v>46</v>
      </c>
      <c r="C29" s="311">
        <v>20001</v>
      </c>
      <c r="D29" s="311">
        <v>16739</v>
      </c>
      <c r="E29" s="311">
        <v>1042</v>
      </c>
      <c r="F29" s="311">
        <v>614</v>
      </c>
      <c r="G29" s="311">
        <v>1173</v>
      </c>
      <c r="H29" s="311">
        <v>680</v>
      </c>
      <c r="I29" s="53">
        <v>4.06236931716351</v>
      </c>
      <c r="J29" s="311">
        <v>12231</v>
      </c>
      <c r="K29" s="53">
        <v>73.06888105621603</v>
      </c>
      <c r="L29" s="310">
        <v>653</v>
      </c>
      <c r="M29" s="53">
        <v>3.901069358982018</v>
      </c>
      <c r="N29" s="309">
        <v>2402</v>
      </c>
      <c r="O29" s="53">
        <v>14.349722205627577</v>
      </c>
      <c r="P29" s="309">
        <v>643</v>
      </c>
      <c r="Q29" s="53">
        <v>3.8413286337296135</v>
      </c>
      <c r="R29" s="20">
        <f t="shared" si="0"/>
        <v>4.06236931716351</v>
      </c>
      <c r="S29" s="20">
        <f t="shared" si="1"/>
        <v>73.06888105621603</v>
      </c>
      <c r="T29" s="20">
        <f t="shared" si="2"/>
        <v>3.901069358982018</v>
      </c>
    </row>
    <row r="30" spans="1:20" ht="12" customHeight="1">
      <c r="A30" s="19">
        <v>22</v>
      </c>
      <c r="B30" s="227" t="s">
        <v>45</v>
      </c>
      <c r="C30" s="311">
        <v>17553</v>
      </c>
      <c r="D30" s="311">
        <v>12791</v>
      </c>
      <c r="E30" s="311">
        <v>1297</v>
      </c>
      <c r="F30" s="311">
        <v>1161</v>
      </c>
      <c r="G30" s="311">
        <v>1453</v>
      </c>
      <c r="H30" s="311">
        <v>627</v>
      </c>
      <c r="I30" s="53">
        <v>4.901884137284028</v>
      </c>
      <c r="J30" s="311">
        <v>9368</v>
      </c>
      <c r="K30" s="53">
        <v>73.23899616918146</v>
      </c>
      <c r="L30" s="310">
        <v>618</v>
      </c>
      <c r="M30" s="53">
        <v>4.831522164021577</v>
      </c>
      <c r="N30" s="309">
        <v>1501</v>
      </c>
      <c r="O30" s="53">
        <v>11.734813540770855</v>
      </c>
      <c r="P30" s="309">
        <v>603</v>
      </c>
      <c r="Q30" s="53">
        <v>4.714252208584161</v>
      </c>
      <c r="R30" s="20">
        <f t="shared" si="0"/>
        <v>4.901884137284028</v>
      </c>
      <c r="S30" s="20">
        <f t="shared" si="1"/>
        <v>73.23899616918146</v>
      </c>
      <c r="T30" s="20">
        <f t="shared" si="2"/>
        <v>4.831522164021577</v>
      </c>
    </row>
    <row r="31" spans="1:20" ht="12" customHeight="1">
      <c r="A31" s="19">
        <v>23</v>
      </c>
      <c r="B31" s="227" t="s">
        <v>44</v>
      </c>
      <c r="C31" s="311">
        <v>15438</v>
      </c>
      <c r="D31" s="311">
        <v>12884</v>
      </c>
      <c r="E31" s="311">
        <v>789</v>
      </c>
      <c r="F31" s="311">
        <v>629</v>
      </c>
      <c r="G31" s="311">
        <v>932</v>
      </c>
      <c r="H31" s="311">
        <v>301</v>
      </c>
      <c r="I31" s="53">
        <v>2.336230984166408</v>
      </c>
      <c r="J31" s="311">
        <v>9192</v>
      </c>
      <c r="K31" s="53">
        <v>71.34430301148711</v>
      </c>
      <c r="L31" s="310">
        <v>930</v>
      </c>
      <c r="M31" s="53">
        <v>7.21825520024837</v>
      </c>
      <c r="N31" s="309">
        <v>1733</v>
      </c>
      <c r="O31" s="53">
        <v>13.450791679602608</v>
      </c>
      <c r="P31" s="309">
        <v>684</v>
      </c>
      <c r="Q31" s="53">
        <v>5.308910276311705</v>
      </c>
      <c r="R31" s="20">
        <f t="shared" si="0"/>
        <v>2.336230984166408</v>
      </c>
      <c r="S31" s="20">
        <f t="shared" si="1"/>
        <v>71.34430301148711</v>
      </c>
      <c r="T31" s="20">
        <f t="shared" si="2"/>
        <v>7.21825520024837</v>
      </c>
    </row>
    <row r="32" spans="1:20" ht="12" customHeight="1">
      <c r="A32" s="19">
        <v>24</v>
      </c>
      <c r="B32" s="227" t="s">
        <v>43</v>
      </c>
      <c r="C32" s="311">
        <v>11276</v>
      </c>
      <c r="D32" s="311">
        <v>9915</v>
      </c>
      <c r="E32" s="311">
        <v>396</v>
      </c>
      <c r="F32" s="311">
        <v>205</v>
      </c>
      <c r="G32" s="311">
        <v>490</v>
      </c>
      <c r="H32" s="311">
        <v>421</v>
      </c>
      <c r="I32" s="53">
        <v>4.246091780131114</v>
      </c>
      <c r="J32" s="311">
        <v>6269</v>
      </c>
      <c r="K32" s="53">
        <v>63.227433182047406</v>
      </c>
      <c r="L32" s="310">
        <v>233</v>
      </c>
      <c r="M32" s="53">
        <v>2.349974785678265</v>
      </c>
      <c r="N32" s="309">
        <v>844</v>
      </c>
      <c r="O32" s="53">
        <v>8.512355017650025</v>
      </c>
      <c r="P32" s="309">
        <v>465</v>
      </c>
      <c r="Q32" s="53">
        <v>4.689863842662632</v>
      </c>
      <c r="R32" s="20">
        <f t="shared" si="0"/>
        <v>4.246091780131114</v>
      </c>
      <c r="S32" s="20">
        <f t="shared" si="1"/>
        <v>63.227433182047406</v>
      </c>
      <c r="T32" s="20">
        <f t="shared" si="2"/>
        <v>2.349974785678265</v>
      </c>
    </row>
    <row r="33" spans="1:20" ht="12" customHeight="1">
      <c r="A33" s="19">
        <v>25</v>
      </c>
      <c r="B33" s="227" t="s">
        <v>42</v>
      </c>
      <c r="C33" s="311">
        <v>18162</v>
      </c>
      <c r="D33" s="311">
        <v>14213</v>
      </c>
      <c r="E33" s="311">
        <v>1362</v>
      </c>
      <c r="F33" s="311">
        <v>546</v>
      </c>
      <c r="G33" s="311">
        <v>1131</v>
      </c>
      <c r="H33" s="311">
        <v>449</v>
      </c>
      <c r="I33" s="53">
        <v>3.1590797157531836</v>
      </c>
      <c r="J33" s="311">
        <v>9837</v>
      </c>
      <c r="K33" s="53">
        <v>69.21128544290438</v>
      </c>
      <c r="L33" s="310">
        <v>590</v>
      </c>
      <c r="M33" s="53">
        <v>4.151129247871666</v>
      </c>
      <c r="N33" s="309">
        <v>2428</v>
      </c>
      <c r="O33" s="53">
        <v>17.08295222683459</v>
      </c>
      <c r="P33" s="309">
        <v>645</v>
      </c>
      <c r="Q33" s="53">
        <v>4.53809892352072</v>
      </c>
      <c r="R33" s="20">
        <f t="shared" si="0"/>
        <v>3.1590797157531836</v>
      </c>
      <c r="S33" s="20">
        <f t="shared" si="1"/>
        <v>69.21128544290438</v>
      </c>
      <c r="T33" s="20">
        <f t="shared" si="2"/>
        <v>4.151129247871666</v>
      </c>
    </row>
    <row r="34" spans="1:20" ht="12" customHeight="1">
      <c r="A34" s="19">
        <v>26</v>
      </c>
      <c r="B34" s="227" t="s">
        <v>41</v>
      </c>
      <c r="C34" s="311">
        <v>48716</v>
      </c>
      <c r="D34" s="311">
        <v>39698</v>
      </c>
      <c r="E34" s="311">
        <v>3713</v>
      </c>
      <c r="F34" s="311">
        <v>2163</v>
      </c>
      <c r="G34" s="311">
        <v>2923</v>
      </c>
      <c r="H34" s="311">
        <v>366</v>
      </c>
      <c r="I34" s="53">
        <v>0.921960804070734</v>
      </c>
      <c r="J34" s="311">
        <v>35471</v>
      </c>
      <c r="K34" s="53">
        <v>89.35210841856014</v>
      </c>
      <c r="L34" s="310">
        <v>1887</v>
      </c>
      <c r="M34" s="53">
        <v>4.75338808000403</v>
      </c>
      <c r="N34" s="309">
        <v>586</v>
      </c>
      <c r="O34" s="53">
        <v>1.4761448939493174</v>
      </c>
      <c r="P34" s="309">
        <v>1123</v>
      </c>
      <c r="Q34" s="53">
        <v>2.828857876971132</v>
      </c>
      <c r="R34" s="20">
        <f t="shared" si="0"/>
        <v>0.921960804070734</v>
      </c>
      <c r="S34" s="20">
        <f t="shared" si="1"/>
        <v>89.35210841856014</v>
      </c>
      <c r="T34" s="20">
        <f t="shared" si="2"/>
        <v>4.75338808000403</v>
      </c>
    </row>
    <row r="35" spans="1:20" ht="12" customHeight="1">
      <c r="A35" s="19">
        <v>27</v>
      </c>
      <c r="B35" s="227" t="s">
        <v>40</v>
      </c>
      <c r="C35" s="311">
        <v>8067</v>
      </c>
      <c r="D35" s="311">
        <v>6203</v>
      </c>
      <c r="E35" s="311">
        <v>823</v>
      </c>
      <c r="F35" s="311">
        <v>375</v>
      </c>
      <c r="G35" s="311">
        <v>444</v>
      </c>
      <c r="H35" s="311">
        <v>364</v>
      </c>
      <c r="I35" s="53">
        <v>5.86812832500403</v>
      </c>
      <c r="J35" s="311">
        <v>5087</v>
      </c>
      <c r="K35" s="53">
        <v>82.00870546509753</v>
      </c>
      <c r="L35" s="310">
        <v>139</v>
      </c>
      <c r="M35" s="53">
        <v>2.240851201031759</v>
      </c>
      <c r="N35" s="309">
        <v>284</v>
      </c>
      <c r="O35" s="53">
        <v>4.578429792036111</v>
      </c>
      <c r="P35" s="309">
        <v>291</v>
      </c>
      <c r="Q35" s="53">
        <v>4.691278413670805</v>
      </c>
      <c r="R35" s="20">
        <f t="shared" si="0"/>
        <v>5.86812832500403</v>
      </c>
      <c r="S35" s="20">
        <f t="shared" si="1"/>
        <v>82.00870546509753</v>
      </c>
      <c r="T35" s="20">
        <f t="shared" si="2"/>
        <v>2.240851201031759</v>
      </c>
    </row>
    <row r="36" spans="1:20" ht="12" customHeight="1">
      <c r="A36" s="308"/>
      <c r="B36" s="225" t="s">
        <v>13</v>
      </c>
      <c r="C36" s="307">
        <v>642117</v>
      </c>
      <c r="D36" s="307">
        <v>533777</v>
      </c>
      <c r="E36" s="307">
        <v>32313</v>
      </c>
      <c r="F36" s="307">
        <v>23505</v>
      </c>
      <c r="G36" s="307">
        <v>35474</v>
      </c>
      <c r="H36" s="307">
        <v>22298</v>
      </c>
      <c r="I36" s="304">
        <v>4.177399925437027</v>
      </c>
      <c r="J36" s="307">
        <v>394219</v>
      </c>
      <c r="K36" s="304">
        <v>73.85462468409092</v>
      </c>
      <c r="L36" s="306">
        <v>26471</v>
      </c>
      <c r="M36" s="304">
        <v>4.959187076250943</v>
      </c>
      <c r="N36" s="305">
        <v>56787</v>
      </c>
      <c r="O36" s="304">
        <v>10.638712421104692</v>
      </c>
      <c r="P36" s="305">
        <v>24011</v>
      </c>
      <c r="Q36" s="304">
        <v>4.498320459667614</v>
      </c>
      <c r="R36" s="20">
        <f t="shared" si="0"/>
        <v>4.177399925437027</v>
      </c>
      <c r="S36" s="20">
        <f t="shared" si="1"/>
        <v>73.85462468409092</v>
      </c>
      <c r="T36" s="20">
        <f t="shared" si="2"/>
        <v>4.959187076250943</v>
      </c>
    </row>
    <row r="37" spans="18:20" ht="12.75">
      <c r="R37" s="20"/>
      <c r="S37" s="20"/>
      <c r="T37" s="20"/>
    </row>
    <row r="38" spans="2:20" ht="12.75">
      <c r="B38" s="1" t="s">
        <v>371</v>
      </c>
      <c r="R38" s="20"/>
      <c r="S38" s="20"/>
      <c r="T38" s="20"/>
    </row>
    <row r="39" spans="18:20" ht="12.75">
      <c r="R39" s="20"/>
      <c r="S39" s="20"/>
      <c r="T39" s="20"/>
    </row>
    <row r="40" spans="18:20" ht="12.75">
      <c r="R40" s="20"/>
      <c r="S40" s="20"/>
      <c r="T40" s="20"/>
    </row>
    <row r="41" spans="18:20" ht="12.75">
      <c r="R41" s="20"/>
      <c r="S41" s="20"/>
      <c r="T41" s="20"/>
    </row>
    <row r="42" spans="18:20" ht="12.75">
      <c r="R42" s="20"/>
      <c r="S42" s="20"/>
      <c r="T42" s="20"/>
    </row>
    <row r="43" spans="18:20" ht="12.75">
      <c r="R43" s="20"/>
      <c r="S43" s="20"/>
      <c r="T43" s="20"/>
    </row>
  </sheetData>
  <sheetProtection/>
  <mergeCells count="20">
    <mergeCell ref="M6:M7"/>
    <mergeCell ref="N6:N7"/>
    <mergeCell ref="O6:O7"/>
    <mergeCell ref="P6:P7"/>
    <mergeCell ref="I6:I7"/>
    <mergeCell ref="J6:J7"/>
    <mergeCell ref="K6:K7"/>
    <mergeCell ref="L6:L7"/>
    <mergeCell ref="P1:Q1"/>
    <mergeCell ref="A2:Q2"/>
    <mergeCell ref="A3:Q3"/>
    <mergeCell ref="A4:Q4"/>
    <mergeCell ref="A5:A7"/>
    <mergeCell ref="B5:B7"/>
    <mergeCell ref="C5:G5"/>
    <mergeCell ref="H5:Q5"/>
    <mergeCell ref="C6:C7"/>
    <mergeCell ref="D6:G6"/>
    <mergeCell ref="H6:H7"/>
    <mergeCell ref="Q6:Q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E40" sqref="E40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3" width="10.25390625" style="1" customWidth="1"/>
    <col min="4" max="4" width="9.00390625" style="1" customWidth="1"/>
    <col min="5" max="5" width="9.125" style="1" customWidth="1"/>
    <col min="6" max="6" width="9.00390625" style="1" customWidth="1"/>
    <col min="7" max="7" width="8.875" style="1" customWidth="1"/>
    <col min="8" max="8" width="9.125" style="1" customWidth="1"/>
    <col min="9" max="9" width="10.375" style="1" customWidth="1"/>
    <col min="10" max="10" width="9.25390625" style="1" customWidth="1"/>
    <col min="11" max="12" width="9.125" style="1" customWidth="1"/>
    <col min="13" max="13" width="9.25390625" style="1" customWidth="1"/>
    <col min="14" max="16384" width="9.125" style="1" customWidth="1"/>
  </cols>
  <sheetData>
    <row r="1" spans="13:14" ht="12.75">
      <c r="M1" s="512" t="s">
        <v>393</v>
      </c>
      <c r="N1" s="512"/>
    </row>
    <row r="3" spans="1:14" ht="30" customHeight="1">
      <c r="A3" s="599" t="s">
        <v>392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</row>
    <row r="5" ht="3.75" customHeight="1"/>
    <row r="6" spans="1:14" ht="30" customHeight="1">
      <c r="A6" s="476" t="s">
        <v>2</v>
      </c>
      <c r="B6" s="509" t="s">
        <v>78</v>
      </c>
      <c r="C6" s="592" t="s">
        <v>391</v>
      </c>
      <c r="D6" s="592"/>
      <c r="E6" s="592"/>
      <c r="F6" s="592" t="s">
        <v>390</v>
      </c>
      <c r="G6" s="592"/>
      <c r="H6" s="592"/>
      <c r="I6" s="592" t="s">
        <v>389</v>
      </c>
      <c r="J6" s="592"/>
      <c r="K6" s="592"/>
      <c r="L6" s="592" t="s">
        <v>388</v>
      </c>
      <c r="M6" s="592"/>
      <c r="N6" s="592"/>
    </row>
    <row r="7" spans="1:14" ht="38.25">
      <c r="A7" s="469"/>
      <c r="B7" s="466"/>
      <c r="C7" s="62" t="s">
        <v>4</v>
      </c>
      <c r="D7" s="62" t="s">
        <v>5</v>
      </c>
      <c r="E7" s="61" t="s">
        <v>97</v>
      </c>
      <c r="F7" s="62" t="s">
        <v>4</v>
      </c>
      <c r="G7" s="62" t="s">
        <v>5</v>
      </c>
      <c r="H7" s="61" t="s">
        <v>97</v>
      </c>
      <c r="I7" s="62" t="s">
        <v>4</v>
      </c>
      <c r="J7" s="62" t="s">
        <v>5</v>
      </c>
      <c r="K7" s="61" t="s">
        <v>97</v>
      </c>
      <c r="L7" s="62" t="s">
        <v>4</v>
      </c>
      <c r="M7" s="62" t="s">
        <v>5</v>
      </c>
      <c r="N7" s="61" t="s">
        <v>97</v>
      </c>
    </row>
    <row r="8" spans="1:14" ht="12.75">
      <c r="A8" s="39" t="s">
        <v>8</v>
      </c>
      <c r="B8" s="39" t="s">
        <v>9</v>
      </c>
      <c r="C8" s="316">
        <v>1</v>
      </c>
      <c r="D8" s="316">
        <v>2</v>
      </c>
      <c r="E8" s="118">
        <v>3</v>
      </c>
      <c r="F8" s="316">
        <v>4</v>
      </c>
      <c r="G8" s="316">
        <v>5</v>
      </c>
      <c r="H8" s="118">
        <v>6</v>
      </c>
      <c r="I8" s="316">
        <v>7</v>
      </c>
      <c r="J8" s="316">
        <v>8</v>
      </c>
      <c r="K8" s="118">
        <v>9</v>
      </c>
      <c r="L8" s="316">
        <v>10</v>
      </c>
      <c r="M8" s="316">
        <v>11</v>
      </c>
      <c r="N8" s="118">
        <v>12</v>
      </c>
    </row>
    <row r="9" spans="1:14" ht="15" customHeight="1">
      <c r="A9" s="244">
        <v>1</v>
      </c>
      <c r="B9" s="227" t="s">
        <v>66</v>
      </c>
      <c r="C9" s="48">
        <v>31147</v>
      </c>
      <c r="D9" s="48">
        <v>26296</v>
      </c>
      <c r="E9" s="184">
        <v>-15.574533662953087</v>
      </c>
      <c r="F9" s="315">
        <v>844</v>
      </c>
      <c r="G9" s="48">
        <v>759</v>
      </c>
      <c r="H9" s="184">
        <v>-10.071090047393355</v>
      </c>
      <c r="I9" s="315">
        <v>156</v>
      </c>
      <c r="J9" s="48">
        <v>167</v>
      </c>
      <c r="K9" s="184">
        <v>7.051282051282044</v>
      </c>
      <c r="L9" s="315">
        <v>130</v>
      </c>
      <c r="M9" s="48">
        <v>202</v>
      </c>
      <c r="N9" s="184">
        <v>55.38461538461539</v>
      </c>
    </row>
    <row r="10" spans="1:14" ht="15" customHeight="1">
      <c r="A10" s="244">
        <v>2</v>
      </c>
      <c r="B10" s="227" t="s">
        <v>65</v>
      </c>
      <c r="C10" s="48">
        <v>30341</v>
      </c>
      <c r="D10" s="48">
        <v>26493</v>
      </c>
      <c r="E10" s="184">
        <v>-12.68250881645298</v>
      </c>
      <c r="F10" s="315">
        <v>297</v>
      </c>
      <c r="G10" s="48">
        <v>297</v>
      </c>
      <c r="H10" s="184">
        <v>0</v>
      </c>
      <c r="I10" s="315">
        <v>83</v>
      </c>
      <c r="J10" s="48">
        <v>64</v>
      </c>
      <c r="K10" s="184">
        <v>-22.891566265060234</v>
      </c>
      <c r="L10" s="315">
        <v>66</v>
      </c>
      <c r="M10" s="48">
        <v>86</v>
      </c>
      <c r="N10" s="184">
        <v>30.30303030303031</v>
      </c>
    </row>
    <row r="11" spans="1:14" ht="15" customHeight="1">
      <c r="A11" s="244">
        <v>3</v>
      </c>
      <c r="B11" s="227" t="s">
        <v>64</v>
      </c>
      <c r="C11" s="48">
        <v>13849</v>
      </c>
      <c r="D11" s="48">
        <v>11924</v>
      </c>
      <c r="E11" s="184">
        <v>-13.899920571882447</v>
      </c>
      <c r="F11" s="315">
        <v>222</v>
      </c>
      <c r="G11" s="48">
        <v>189</v>
      </c>
      <c r="H11" s="184">
        <v>-14.86486486486487</v>
      </c>
      <c r="I11" s="315">
        <v>71</v>
      </c>
      <c r="J11" s="48">
        <v>53</v>
      </c>
      <c r="K11" s="184">
        <v>-25.352112676056336</v>
      </c>
      <c r="L11" s="315">
        <v>15</v>
      </c>
      <c r="M11" s="48">
        <v>23</v>
      </c>
      <c r="N11" s="184">
        <v>53.33333333333334</v>
      </c>
    </row>
    <row r="12" spans="1:14" ht="15" customHeight="1">
      <c r="A12" s="244">
        <v>4</v>
      </c>
      <c r="B12" s="227" t="s">
        <v>63</v>
      </c>
      <c r="C12" s="48">
        <v>55240</v>
      </c>
      <c r="D12" s="48">
        <v>45951</v>
      </c>
      <c r="E12" s="184">
        <v>-16.815713251267198</v>
      </c>
      <c r="F12" s="315">
        <v>816</v>
      </c>
      <c r="G12" s="48">
        <v>834</v>
      </c>
      <c r="H12" s="184">
        <v>2.205882352941174</v>
      </c>
      <c r="I12" s="315">
        <v>174</v>
      </c>
      <c r="J12" s="48">
        <v>234</v>
      </c>
      <c r="K12" s="184">
        <v>34.48275862068965</v>
      </c>
      <c r="L12" s="315">
        <v>121</v>
      </c>
      <c r="M12" s="48">
        <v>112</v>
      </c>
      <c r="N12" s="184">
        <v>-7.4380165289256155</v>
      </c>
    </row>
    <row r="13" spans="1:14" ht="15" customHeight="1">
      <c r="A13" s="244">
        <v>5</v>
      </c>
      <c r="B13" s="227" t="s">
        <v>62</v>
      </c>
      <c r="C13" s="48">
        <v>61570</v>
      </c>
      <c r="D13" s="48">
        <v>50531</v>
      </c>
      <c r="E13" s="184">
        <v>-17.929186292025335</v>
      </c>
      <c r="F13" s="315">
        <v>829</v>
      </c>
      <c r="G13" s="48">
        <v>784</v>
      </c>
      <c r="H13" s="184">
        <v>-5.428226779252114</v>
      </c>
      <c r="I13" s="315">
        <v>338</v>
      </c>
      <c r="J13" s="48">
        <v>374</v>
      </c>
      <c r="K13" s="184">
        <v>10.65088757396451</v>
      </c>
      <c r="L13" s="315">
        <v>91</v>
      </c>
      <c r="M13" s="48">
        <v>108</v>
      </c>
      <c r="N13" s="184">
        <v>18.681318681318686</v>
      </c>
    </row>
    <row r="14" spans="1:14" ht="15" customHeight="1">
      <c r="A14" s="244">
        <v>6</v>
      </c>
      <c r="B14" s="227" t="s">
        <v>61</v>
      </c>
      <c r="C14" s="48">
        <v>22763</v>
      </c>
      <c r="D14" s="48">
        <v>21974</v>
      </c>
      <c r="E14" s="184">
        <v>-3.4661512102974115</v>
      </c>
      <c r="F14" s="315">
        <v>209</v>
      </c>
      <c r="G14" s="48">
        <v>219</v>
      </c>
      <c r="H14" s="184">
        <v>4.784688995215319</v>
      </c>
      <c r="I14" s="315">
        <v>65</v>
      </c>
      <c r="J14" s="48">
        <v>65</v>
      </c>
      <c r="K14" s="184">
        <v>0</v>
      </c>
      <c r="L14" s="315">
        <v>42</v>
      </c>
      <c r="M14" s="48">
        <v>44</v>
      </c>
      <c r="N14" s="184">
        <v>4.761904761904773</v>
      </c>
    </row>
    <row r="15" spans="1:14" ht="15" customHeight="1">
      <c r="A15" s="244">
        <v>7</v>
      </c>
      <c r="B15" s="227" t="s">
        <v>60</v>
      </c>
      <c r="C15" s="48">
        <v>14091</v>
      </c>
      <c r="D15" s="48">
        <v>12705</v>
      </c>
      <c r="E15" s="184">
        <v>-9.836065573770497</v>
      </c>
      <c r="F15" s="315">
        <v>309</v>
      </c>
      <c r="G15" s="48">
        <v>306</v>
      </c>
      <c r="H15" s="184">
        <v>-0.9708737864077648</v>
      </c>
      <c r="I15" s="315">
        <v>117</v>
      </c>
      <c r="J15" s="48">
        <v>90</v>
      </c>
      <c r="K15" s="184">
        <v>-23.076923076923066</v>
      </c>
      <c r="L15" s="315">
        <v>21</v>
      </c>
      <c r="M15" s="48">
        <v>43</v>
      </c>
      <c r="N15" s="184">
        <v>104.76190476190476</v>
      </c>
    </row>
    <row r="16" spans="1:14" ht="15" customHeight="1">
      <c r="A16" s="244">
        <v>8</v>
      </c>
      <c r="B16" s="227" t="s">
        <v>59</v>
      </c>
      <c r="C16" s="48">
        <v>35975</v>
      </c>
      <c r="D16" s="48">
        <v>32136</v>
      </c>
      <c r="E16" s="184">
        <v>-10.671299513551077</v>
      </c>
      <c r="F16" s="315">
        <v>420</v>
      </c>
      <c r="G16" s="48">
        <v>438</v>
      </c>
      <c r="H16" s="184">
        <v>4.285714285714292</v>
      </c>
      <c r="I16" s="315">
        <v>130</v>
      </c>
      <c r="J16" s="48">
        <v>127</v>
      </c>
      <c r="K16" s="184">
        <v>-2.3076923076923066</v>
      </c>
      <c r="L16" s="315">
        <v>61</v>
      </c>
      <c r="M16" s="48">
        <v>65</v>
      </c>
      <c r="N16" s="184">
        <v>6.557377049180332</v>
      </c>
    </row>
    <row r="17" spans="1:14" ht="15" customHeight="1">
      <c r="A17" s="244">
        <v>9</v>
      </c>
      <c r="B17" s="227" t="s">
        <v>58</v>
      </c>
      <c r="C17" s="48">
        <v>16653</v>
      </c>
      <c r="D17" s="48">
        <v>16480</v>
      </c>
      <c r="E17" s="184">
        <v>-1.0388518585239979</v>
      </c>
      <c r="F17" s="315">
        <v>193</v>
      </c>
      <c r="G17" s="48">
        <v>186</v>
      </c>
      <c r="H17" s="184">
        <v>-3.626943005181346</v>
      </c>
      <c r="I17" s="315">
        <v>79</v>
      </c>
      <c r="J17" s="48">
        <v>88</v>
      </c>
      <c r="K17" s="184">
        <v>11.392405063291136</v>
      </c>
      <c r="L17" s="315">
        <v>21</v>
      </c>
      <c r="M17" s="48">
        <v>16</v>
      </c>
      <c r="N17" s="184">
        <v>-23.80952380952381</v>
      </c>
    </row>
    <row r="18" spans="1:14" ht="15" customHeight="1">
      <c r="A18" s="244">
        <v>10</v>
      </c>
      <c r="B18" s="227" t="s">
        <v>57</v>
      </c>
      <c r="C18" s="48">
        <v>33080</v>
      </c>
      <c r="D18" s="48">
        <v>27313</v>
      </c>
      <c r="E18" s="184">
        <v>-17.43349455864572</v>
      </c>
      <c r="F18" s="315">
        <v>454</v>
      </c>
      <c r="G18" s="48">
        <v>401</v>
      </c>
      <c r="H18" s="184">
        <v>-11.674008810572687</v>
      </c>
      <c r="I18" s="315">
        <v>111</v>
      </c>
      <c r="J18" s="48">
        <v>107</v>
      </c>
      <c r="K18" s="184">
        <v>-3.6036036036036023</v>
      </c>
      <c r="L18" s="315">
        <v>85</v>
      </c>
      <c r="M18" s="48">
        <v>81</v>
      </c>
      <c r="N18" s="184">
        <v>-4.705882352941188</v>
      </c>
    </row>
    <row r="19" spans="1:14" ht="15" customHeight="1">
      <c r="A19" s="244">
        <v>11</v>
      </c>
      <c r="B19" s="227" t="s">
        <v>56</v>
      </c>
      <c r="C19" s="48">
        <v>16206</v>
      </c>
      <c r="D19" s="48">
        <v>15997</v>
      </c>
      <c r="E19" s="184">
        <v>-1.289645810193747</v>
      </c>
      <c r="F19" s="315">
        <v>178</v>
      </c>
      <c r="G19" s="48">
        <v>185</v>
      </c>
      <c r="H19" s="184">
        <v>3.932584269662925</v>
      </c>
      <c r="I19" s="315">
        <v>73</v>
      </c>
      <c r="J19" s="48">
        <v>65</v>
      </c>
      <c r="K19" s="184">
        <v>-10.958904109589042</v>
      </c>
      <c r="L19" s="315">
        <v>28</v>
      </c>
      <c r="M19" s="48">
        <v>33</v>
      </c>
      <c r="N19" s="184">
        <v>17.85714285714286</v>
      </c>
    </row>
    <row r="20" spans="1:14" ht="15" customHeight="1">
      <c r="A20" s="244">
        <v>12</v>
      </c>
      <c r="B20" s="227" t="s">
        <v>55</v>
      </c>
      <c r="C20" s="48">
        <v>35548</v>
      </c>
      <c r="D20" s="48">
        <v>32193</v>
      </c>
      <c r="E20" s="184">
        <v>-9.437943062900871</v>
      </c>
      <c r="F20" s="315">
        <v>313</v>
      </c>
      <c r="G20" s="48">
        <v>261</v>
      </c>
      <c r="H20" s="184">
        <v>-16.61341853035144</v>
      </c>
      <c r="I20" s="315">
        <v>76</v>
      </c>
      <c r="J20" s="48">
        <v>92</v>
      </c>
      <c r="K20" s="184">
        <v>21.05263157894737</v>
      </c>
      <c r="L20" s="315">
        <v>45</v>
      </c>
      <c r="M20" s="48">
        <v>52</v>
      </c>
      <c r="N20" s="184">
        <v>15.555555555555543</v>
      </c>
    </row>
    <row r="21" spans="1:14" ht="15" customHeight="1">
      <c r="A21" s="244">
        <v>13</v>
      </c>
      <c r="B21" s="227" t="s">
        <v>54</v>
      </c>
      <c r="C21" s="48">
        <v>29630</v>
      </c>
      <c r="D21" s="48">
        <v>26724</v>
      </c>
      <c r="E21" s="184">
        <v>-9.807627404657438</v>
      </c>
      <c r="F21" s="315">
        <v>429</v>
      </c>
      <c r="G21" s="48">
        <v>442</v>
      </c>
      <c r="H21" s="184">
        <v>3.030303030303031</v>
      </c>
      <c r="I21" s="315">
        <v>86</v>
      </c>
      <c r="J21" s="48">
        <v>86</v>
      </c>
      <c r="K21" s="184">
        <v>0</v>
      </c>
      <c r="L21" s="315">
        <v>64</v>
      </c>
      <c r="M21" s="48">
        <v>83</v>
      </c>
      <c r="N21" s="184">
        <v>29.6875</v>
      </c>
    </row>
    <row r="22" spans="1:14" ht="15" customHeight="1">
      <c r="A22" s="244">
        <v>14</v>
      </c>
      <c r="B22" s="227" t="s">
        <v>53</v>
      </c>
      <c r="C22" s="48">
        <v>21132</v>
      </c>
      <c r="D22" s="48">
        <v>18839</v>
      </c>
      <c r="E22" s="184">
        <v>-10.850842324436869</v>
      </c>
      <c r="F22" s="315">
        <v>267</v>
      </c>
      <c r="G22" s="48">
        <v>192</v>
      </c>
      <c r="H22" s="184">
        <v>-28.089887640449433</v>
      </c>
      <c r="I22" s="315">
        <v>60</v>
      </c>
      <c r="J22" s="48">
        <v>54</v>
      </c>
      <c r="K22" s="184">
        <v>-10</v>
      </c>
      <c r="L22" s="315">
        <v>21</v>
      </c>
      <c r="M22" s="48">
        <v>14</v>
      </c>
      <c r="N22" s="184">
        <v>-33.33333333333334</v>
      </c>
    </row>
    <row r="23" spans="1:14" ht="15" customHeight="1">
      <c r="A23" s="244">
        <v>15</v>
      </c>
      <c r="B23" s="227" t="s">
        <v>52</v>
      </c>
      <c r="C23" s="48">
        <v>46938</v>
      </c>
      <c r="D23" s="48">
        <v>41379</v>
      </c>
      <c r="E23" s="184">
        <v>-11.843282628147762</v>
      </c>
      <c r="F23" s="315">
        <v>662</v>
      </c>
      <c r="G23" s="48">
        <v>509</v>
      </c>
      <c r="H23" s="184">
        <v>-23.111782477341393</v>
      </c>
      <c r="I23" s="315">
        <v>165</v>
      </c>
      <c r="J23" s="48">
        <v>163</v>
      </c>
      <c r="K23" s="184">
        <v>-1.212121212121204</v>
      </c>
      <c r="L23" s="315">
        <v>102</v>
      </c>
      <c r="M23" s="48">
        <v>93</v>
      </c>
      <c r="N23" s="184">
        <v>-8.82352941176471</v>
      </c>
    </row>
    <row r="24" spans="1:14" ht="15" customHeight="1">
      <c r="A24" s="244">
        <v>16</v>
      </c>
      <c r="B24" s="227" t="s">
        <v>51</v>
      </c>
      <c r="C24" s="48">
        <v>20249</v>
      </c>
      <c r="D24" s="48">
        <v>20693</v>
      </c>
      <c r="E24" s="184">
        <v>2.19270087411725</v>
      </c>
      <c r="F24" s="315">
        <v>196</v>
      </c>
      <c r="G24" s="48">
        <v>191</v>
      </c>
      <c r="H24" s="184">
        <v>-2.551020408163268</v>
      </c>
      <c r="I24" s="315">
        <v>62</v>
      </c>
      <c r="J24" s="48">
        <v>57</v>
      </c>
      <c r="K24" s="184">
        <v>-8.064516129032256</v>
      </c>
      <c r="L24" s="315">
        <v>22</v>
      </c>
      <c r="M24" s="48">
        <v>28</v>
      </c>
      <c r="N24" s="184">
        <v>27.272727272727266</v>
      </c>
    </row>
    <row r="25" spans="1:14" ht="15" customHeight="1">
      <c r="A25" s="244">
        <v>17</v>
      </c>
      <c r="B25" s="227" t="s">
        <v>50</v>
      </c>
      <c r="C25" s="48">
        <v>16526</v>
      </c>
      <c r="D25" s="48">
        <v>13750</v>
      </c>
      <c r="E25" s="184">
        <v>-16.79777320585744</v>
      </c>
      <c r="F25" s="315">
        <v>222</v>
      </c>
      <c r="G25" s="48">
        <v>182</v>
      </c>
      <c r="H25" s="184">
        <v>-18.018018018018026</v>
      </c>
      <c r="I25" s="315">
        <v>78</v>
      </c>
      <c r="J25" s="48">
        <v>52</v>
      </c>
      <c r="K25" s="184">
        <v>-33.33333333333334</v>
      </c>
      <c r="L25" s="315">
        <v>16</v>
      </c>
      <c r="M25" s="48">
        <v>15</v>
      </c>
      <c r="N25" s="184">
        <v>-6.25</v>
      </c>
    </row>
    <row r="26" spans="1:14" ht="15" customHeight="1">
      <c r="A26" s="244">
        <v>18</v>
      </c>
      <c r="B26" s="227" t="s">
        <v>49</v>
      </c>
      <c r="C26" s="48">
        <v>16592</v>
      </c>
      <c r="D26" s="48">
        <v>15269</v>
      </c>
      <c r="E26" s="184">
        <v>-7.973722275795566</v>
      </c>
      <c r="F26" s="315">
        <v>247</v>
      </c>
      <c r="G26" s="48">
        <v>211</v>
      </c>
      <c r="H26" s="184">
        <v>-14.574898785425106</v>
      </c>
      <c r="I26" s="315">
        <v>45</v>
      </c>
      <c r="J26" s="48">
        <v>52</v>
      </c>
      <c r="K26" s="184">
        <v>15.555555555555543</v>
      </c>
      <c r="L26" s="315">
        <v>27</v>
      </c>
      <c r="M26" s="48">
        <v>16</v>
      </c>
      <c r="N26" s="184">
        <v>-40.74074074074075</v>
      </c>
    </row>
    <row r="27" spans="1:14" ht="15" customHeight="1">
      <c r="A27" s="244">
        <v>19</v>
      </c>
      <c r="B27" s="227" t="s">
        <v>48</v>
      </c>
      <c r="C27" s="48">
        <v>12140</v>
      </c>
      <c r="D27" s="48">
        <v>11392</v>
      </c>
      <c r="E27" s="184">
        <v>-6.16144975288303</v>
      </c>
      <c r="F27" s="315">
        <v>165</v>
      </c>
      <c r="G27" s="48">
        <v>97</v>
      </c>
      <c r="H27" s="184">
        <v>-41.21212121212121</v>
      </c>
      <c r="I27" s="315">
        <v>28</v>
      </c>
      <c r="J27" s="48">
        <v>34</v>
      </c>
      <c r="K27" s="184">
        <v>21.428571428571416</v>
      </c>
      <c r="L27" s="315">
        <v>15</v>
      </c>
      <c r="M27" s="48">
        <v>15</v>
      </c>
      <c r="N27" s="184">
        <v>0</v>
      </c>
    </row>
    <row r="28" spans="1:14" ht="15" customHeight="1">
      <c r="A28" s="244">
        <v>20</v>
      </c>
      <c r="B28" s="227" t="s">
        <v>47</v>
      </c>
      <c r="C28" s="48">
        <v>38092</v>
      </c>
      <c r="D28" s="48">
        <v>34315</v>
      </c>
      <c r="E28" s="184">
        <v>-9.915467814764256</v>
      </c>
      <c r="F28" s="315">
        <v>458</v>
      </c>
      <c r="G28" s="48">
        <v>460</v>
      </c>
      <c r="H28" s="184">
        <v>0.4366812227074206</v>
      </c>
      <c r="I28" s="315">
        <v>129</v>
      </c>
      <c r="J28" s="48">
        <v>136</v>
      </c>
      <c r="K28" s="184">
        <v>5.426356589147304</v>
      </c>
      <c r="L28" s="315">
        <v>79</v>
      </c>
      <c r="M28" s="48">
        <v>97</v>
      </c>
      <c r="N28" s="184">
        <v>22.784810126582286</v>
      </c>
    </row>
    <row r="29" spans="1:14" ht="15" customHeight="1">
      <c r="A29" s="244">
        <v>21</v>
      </c>
      <c r="B29" s="227" t="s">
        <v>46</v>
      </c>
      <c r="C29" s="48">
        <v>23492</v>
      </c>
      <c r="D29" s="48">
        <v>19979</v>
      </c>
      <c r="E29" s="184">
        <v>-14.95402690277541</v>
      </c>
      <c r="F29" s="315">
        <v>287</v>
      </c>
      <c r="G29" s="48">
        <v>394</v>
      </c>
      <c r="H29" s="184">
        <v>37.2822299651568</v>
      </c>
      <c r="I29" s="315">
        <v>134</v>
      </c>
      <c r="J29" s="48">
        <v>183</v>
      </c>
      <c r="K29" s="184">
        <v>36.56716417910448</v>
      </c>
      <c r="L29" s="315">
        <v>15</v>
      </c>
      <c r="M29" s="48">
        <v>27</v>
      </c>
      <c r="N29" s="184">
        <v>80</v>
      </c>
    </row>
    <row r="30" spans="1:14" ht="15" customHeight="1">
      <c r="A30" s="244">
        <v>22</v>
      </c>
      <c r="B30" s="227" t="s">
        <v>45</v>
      </c>
      <c r="C30" s="48">
        <v>20275</v>
      </c>
      <c r="D30" s="48">
        <v>17543</v>
      </c>
      <c r="E30" s="184">
        <v>-13.474722564734904</v>
      </c>
      <c r="F30" s="315">
        <v>243</v>
      </c>
      <c r="G30" s="48">
        <v>201</v>
      </c>
      <c r="H30" s="184">
        <v>-17.28395061728395</v>
      </c>
      <c r="I30" s="315">
        <v>77</v>
      </c>
      <c r="J30" s="48">
        <v>89</v>
      </c>
      <c r="K30" s="184">
        <v>15.584415584415595</v>
      </c>
      <c r="L30" s="315">
        <v>39</v>
      </c>
      <c r="M30" s="48">
        <v>28</v>
      </c>
      <c r="N30" s="184">
        <v>-28.205128205128204</v>
      </c>
    </row>
    <row r="31" spans="1:14" ht="15" customHeight="1">
      <c r="A31" s="244">
        <v>23</v>
      </c>
      <c r="B31" s="227" t="s">
        <v>44</v>
      </c>
      <c r="C31" s="48">
        <v>15982</v>
      </c>
      <c r="D31" s="48">
        <v>15430</v>
      </c>
      <c r="E31" s="184">
        <v>-3.453885621323991</v>
      </c>
      <c r="F31" s="315">
        <v>253</v>
      </c>
      <c r="G31" s="48">
        <v>208</v>
      </c>
      <c r="H31" s="184">
        <v>-17.786561264822126</v>
      </c>
      <c r="I31" s="315">
        <v>99</v>
      </c>
      <c r="J31" s="48">
        <v>73</v>
      </c>
      <c r="K31" s="184">
        <v>-26.26262626262627</v>
      </c>
      <c r="L31" s="315">
        <v>46</v>
      </c>
      <c r="M31" s="48">
        <v>32</v>
      </c>
      <c r="N31" s="184">
        <v>-30.434782608695656</v>
      </c>
    </row>
    <row r="32" spans="1:14" ht="15" customHeight="1">
      <c r="A32" s="244">
        <v>24</v>
      </c>
      <c r="B32" s="227" t="s">
        <v>43</v>
      </c>
      <c r="C32" s="48">
        <v>12681</v>
      </c>
      <c r="D32" s="48">
        <v>11276</v>
      </c>
      <c r="E32" s="184">
        <v>-11.079567857424493</v>
      </c>
      <c r="F32" s="315">
        <v>93</v>
      </c>
      <c r="G32" s="48">
        <v>96</v>
      </c>
      <c r="H32" s="184">
        <v>3.225806451612897</v>
      </c>
      <c r="I32" s="315">
        <v>18</v>
      </c>
      <c r="J32" s="48">
        <v>28</v>
      </c>
      <c r="K32" s="184">
        <v>55.55555555555557</v>
      </c>
      <c r="L32" s="315">
        <v>14</v>
      </c>
      <c r="M32" s="48">
        <v>23</v>
      </c>
      <c r="N32" s="184">
        <v>64.28571428571428</v>
      </c>
    </row>
    <row r="33" spans="1:14" ht="15" customHeight="1">
      <c r="A33" s="244">
        <v>25</v>
      </c>
      <c r="B33" s="227" t="s">
        <v>42</v>
      </c>
      <c r="C33" s="48">
        <v>19011</v>
      </c>
      <c r="D33" s="48">
        <v>18155</v>
      </c>
      <c r="E33" s="184">
        <v>-4.502656356846032</v>
      </c>
      <c r="F33" s="315">
        <v>233</v>
      </c>
      <c r="G33" s="48">
        <v>212</v>
      </c>
      <c r="H33" s="184">
        <v>-9.012875536480692</v>
      </c>
      <c r="I33" s="315">
        <v>46</v>
      </c>
      <c r="J33" s="48">
        <v>47</v>
      </c>
      <c r="K33" s="184">
        <v>2.173913043478265</v>
      </c>
      <c r="L33" s="315">
        <v>24</v>
      </c>
      <c r="M33" s="48">
        <v>21</v>
      </c>
      <c r="N33" s="184">
        <v>-12.5</v>
      </c>
    </row>
    <row r="34" spans="1:14" ht="15" customHeight="1">
      <c r="A34" s="244">
        <v>26</v>
      </c>
      <c r="B34" s="227" t="s">
        <v>41</v>
      </c>
      <c r="C34" s="48">
        <v>60704</v>
      </c>
      <c r="D34" s="48">
        <v>48605</v>
      </c>
      <c r="E34" s="184">
        <v>-19.931141275698465</v>
      </c>
      <c r="F34" s="315">
        <v>1137</v>
      </c>
      <c r="G34" s="48">
        <v>898</v>
      </c>
      <c r="H34" s="184">
        <v>-21.020228671943713</v>
      </c>
      <c r="I34" s="315">
        <v>231</v>
      </c>
      <c r="J34" s="48">
        <v>233</v>
      </c>
      <c r="K34" s="184">
        <v>0.865800865800864</v>
      </c>
      <c r="L34" s="315">
        <v>157</v>
      </c>
      <c r="M34" s="48">
        <v>150</v>
      </c>
      <c r="N34" s="184">
        <v>-4.458598726114644</v>
      </c>
    </row>
    <row r="35" spans="1:14" ht="15" customHeight="1">
      <c r="A35" s="244">
        <v>27</v>
      </c>
      <c r="B35" s="227" t="s">
        <v>40</v>
      </c>
      <c r="C35" s="48">
        <v>9601</v>
      </c>
      <c r="D35" s="48">
        <v>8045</v>
      </c>
      <c r="E35" s="184">
        <v>-16.206645141131133</v>
      </c>
      <c r="F35" s="315">
        <v>143</v>
      </c>
      <c r="G35" s="48">
        <v>147</v>
      </c>
      <c r="H35" s="184">
        <v>2.797202797202786</v>
      </c>
      <c r="I35" s="315">
        <v>38</v>
      </c>
      <c r="J35" s="48">
        <v>37</v>
      </c>
      <c r="K35" s="184">
        <v>-2.631578947368425</v>
      </c>
      <c r="L35" s="315">
        <v>18</v>
      </c>
      <c r="M35" s="48">
        <v>33</v>
      </c>
      <c r="N35" s="184">
        <v>83.33333333333331</v>
      </c>
    </row>
    <row r="36" spans="1:14" ht="15" customHeight="1">
      <c r="A36" s="226"/>
      <c r="B36" s="225" t="s">
        <v>13</v>
      </c>
      <c r="C36" s="46">
        <v>729508</v>
      </c>
      <c r="D36" s="46">
        <v>641387</v>
      </c>
      <c r="E36" s="223">
        <v>-12.079511122564796</v>
      </c>
      <c r="F36" s="46">
        <v>10119</v>
      </c>
      <c r="G36" s="46">
        <v>9299</v>
      </c>
      <c r="H36" s="223">
        <v>-8.103567546200225</v>
      </c>
      <c r="I36" s="46">
        <v>2769</v>
      </c>
      <c r="J36" s="46">
        <v>2850</v>
      </c>
      <c r="K36" s="223">
        <v>2.9252437703141965</v>
      </c>
      <c r="L36" s="46">
        <v>1385</v>
      </c>
      <c r="M36" s="46">
        <v>1540</v>
      </c>
      <c r="N36" s="223">
        <v>11.191335740072205</v>
      </c>
    </row>
    <row r="37" ht="12.75">
      <c r="C37" s="45"/>
    </row>
    <row r="38" ht="12.75">
      <c r="C38" s="45"/>
    </row>
  </sheetData>
  <sheetProtection/>
  <mergeCells count="8">
    <mergeCell ref="M1:N1"/>
    <mergeCell ref="A3:N3"/>
    <mergeCell ref="A6:A7"/>
    <mergeCell ref="B6:B7"/>
    <mergeCell ref="C6:E6"/>
    <mergeCell ref="F6:H6"/>
    <mergeCell ref="I6:K6"/>
    <mergeCell ref="L6:N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B1">
      <selection activeCell="D20" sqref="D20"/>
    </sheetView>
  </sheetViews>
  <sheetFormatPr defaultColWidth="9.00390625" defaultRowHeight="12.75"/>
  <cols>
    <col min="1" max="1" width="3.25390625" style="176" customWidth="1"/>
    <col min="2" max="2" width="44.875" style="176" customWidth="1"/>
    <col min="3" max="4" width="9.375" style="176" customWidth="1"/>
    <col min="5" max="5" width="8.375" style="176" customWidth="1"/>
    <col min="6" max="6" width="8.75390625" style="176" customWidth="1"/>
    <col min="7" max="7" width="7.25390625" style="176" customWidth="1"/>
    <col min="8" max="8" width="8.75390625" style="176" customWidth="1"/>
    <col min="9" max="9" width="8.00390625" style="176" customWidth="1"/>
    <col min="10" max="10" width="10.25390625" style="176" customWidth="1"/>
    <col min="11" max="11" width="9.125" style="176" customWidth="1"/>
    <col min="12" max="13" width="9.25390625" style="176" customWidth="1"/>
    <col min="14" max="14" width="9.125" style="176" customWidth="1"/>
    <col min="15" max="15" width="9.25390625" style="176" bestFit="1" customWidth="1"/>
    <col min="16" max="16384" width="9.125" style="176" customWidth="1"/>
  </cols>
  <sheetData>
    <row r="1" spans="12:13" ht="12.75">
      <c r="L1" s="600" t="s">
        <v>408</v>
      </c>
      <c r="M1" s="600"/>
    </row>
    <row r="2" spans="1:13" ht="18.75">
      <c r="A2" s="602" t="s">
        <v>407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</row>
    <row r="3" spans="1:12" ht="12.75">
      <c r="A3" s="603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340"/>
    </row>
    <row r="4" spans="1:13" ht="13.5" customHeight="1">
      <c r="A4" s="604" t="s">
        <v>2</v>
      </c>
      <c r="B4" s="588" t="s">
        <v>406</v>
      </c>
      <c r="C4" s="588" t="s">
        <v>405</v>
      </c>
      <c r="D4" s="588"/>
      <c r="E4" s="588"/>
      <c r="F4" s="588" t="s">
        <v>348</v>
      </c>
      <c r="G4" s="588"/>
      <c r="H4" s="588"/>
      <c r="I4" s="588"/>
      <c r="J4" s="588"/>
      <c r="K4" s="588"/>
      <c r="L4" s="588"/>
      <c r="M4" s="588"/>
    </row>
    <row r="5" spans="1:13" ht="6.75" customHeight="1">
      <c r="A5" s="604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</row>
    <row r="6" spans="1:13" ht="16.5" customHeight="1">
      <c r="A6" s="604"/>
      <c r="B6" s="588"/>
      <c r="C6" s="588"/>
      <c r="D6" s="588"/>
      <c r="E6" s="588"/>
      <c r="F6" s="588" t="s">
        <v>4</v>
      </c>
      <c r="G6" s="601" t="s">
        <v>404</v>
      </c>
      <c r="H6" s="588" t="s">
        <v>5</v>
      </c>
      <c r="I6" s="601" t="s">
        <v>404</v>
      </c>
      <c r="J6" s="588" t="s">
        <v>403</v>
      </c>
      <c r="K6" s="588"/>
      <c r="L6" s="588"/>
      <c r="M6" s="588"/>
    </row>
    <row r="7" spans="1:13" ht="51.75" customHeight="1">
      <c r="A7" s="604"/>
      <c r="B7" s="588"/>
      <c r="C7" s="338" t="s">
        <v>4</v>
      </c>
      <c r="D7" s="338" t="s">
        <v>5</v>
      </c>
      <c r="E7" s="339" t="s">
        <v>111</v>
      </c>
      <c r="F7" s="588"/>
      <c r="G7" s="601"/>
      <c r="H7" s="588"/>
      <c r="I7" s="601"/>
      <c r="J7" s="338" t="s">
        <v>4</v>
      </c>
      <c r="K7" s="192" t="s">
        <v>402</v>
      </c>
      <c r="L7" s="338" t="s">
        <v>5</v>
      </c>
      <c r="M7" s="192" t="s">
        <v>402</v>
      </c>
    </row>
    <row r="8" spans="1:16" ht="16.5" customHeight="1">
      <c r="A8" s="338" t="s">
        <v>8</v>
      </c>
      <c r="B8" s="338" t="s">
        <v>9</v>
      </c>
      <c r="C8" s="336">
        <v>1</v>
      </c>
      <c r="D8" s="336">
        <v>2</v>
      </c>
      <c r="E8" s="337">
        <v>3</v>
      </c>
      <c r="F8" s="336">
        <v>4</v>
      </c>
      <c r="G8" s="194">
        <v>5</v>
      </c>
      <c r="H8" s="336">
        <v>6</v>
      </c>
      <c r="I8" s="194">
        <v>7</v>
      </c>
      <c r="J8" s="336">
        <v>8</v>
      </c>
      <c r="K8" s="194">
        <v>9</v>
      </c>
      <c r="L8" s="336">
        <v>10</v>
      </c>
      <c r="M8" s="194">
        <v>11</v>
      </c>
      <c r="O8" s="335"/>
      <c r="P8" s="177"/>
    </row>
    <row r="9" spans="1:19" ht="28.5" customHeight="1">
      <c r="A9" s="253">
        <v>1</v>
      </c>
      <c r="B9" s="334" t="s">
        <v>401</v>
      </c>
      <c r="C9" s="329">
        <v>7033</v>
      </c>
      <c r="D9" s="329">
        <v>7465</v>
      </c>
      <c r="E9" s="326">
        <v>6.142471207166224</v>
      </c>
      <c r="F9" s="327">
        <v>5303</v>
      </c>
      <c r="G9" s="328">
        <v>75.40167780463528</v>
      </c>
      <c r="H9" s="327">
        <v>5787</v>
      </c>
      <c r="I9" s="326">
        <v>77.52176825184193</v>
      </c>
      <c r="J9" s="327">
        <v>2495</v>
      </c>
      <c r="K9" s="326">
        <v>47.04884027908731</v>
      </c>
      <c r="L9" s="327">
        <v>2717</v>
      </c>
      <c r="M9" s="326">
        <v>46.95006048038707</v>
      </c>
      <c r="N9" s="320"/>
      <c r="O9" s="177"/>
      <c r="P9" s="177"/>
      <c r="Q9" s="177"/>
      <c r="R9" s="177"/>
      <c r="S9" s="177"/>
    </row>
    <row r="10" spans="1:19" ht="27" customHeight="1">
      <c r="A10" s="257">
        <v>2</v>
      </c>
      <c r="B10" s="334" t="s">
        <v>400</v>
      </c>
      <c r="C10" s="329">
        <v>45130</v>
      </c>
      <c r="D10" s="329">
        <v>41154</v>
      </c>
      <c r="E10" s="326">
        <v>-8.810104143585193</v>
      </c>
      <c r="F10" s="327">
        <v>37219</v>
      </c>
      <c r="G10" s="328">
        <v>82.47064037225792</v>
      </c>
      <c r="H10" s="327">
        <v>34359</v>
      </c>
      <c r="I10" s="326">
        <v>83.48884677066629</v>
      </c>
      <c r="J10" s="327">
        <v>31670</v>
      </c>
      <c r="K10" s="326">
        <v>85.09094817163277</v>
      </c>
      <c r="L10" s="327">
        <v>29400</v>
      </c>
      <c r="M10" s="326">
        <v>85.56710032305946</v>
      </c>
      <c r="N10" s="320"/>
      <c r="O10" s="177"/>
      <c r="P10" s="177"/>
      <c r="Q10" s="177"/>
      <c r="R10" s="177"/>
      <c r="S10" s="177"/>
    </row>
    <row r="11" spans="1:19" ht="12.75" customHeight="1">
      <c r="A11" s="253">
        <v>3</v>
      </c>
      <c r="B11" s="334" t="s">
        <v>399</v>
      </c>
      <c r="C11" s="329">
        <v>1199</v>
      </c>
      <c r="D11" s="329">
        <v>781</v>
      </c>
      <c r="E11" s="326">
        <v>-34.862385321100916</v>
      </c>
      <c r="F11" s="327">
        <v>785</v>
      </c>
      <c r="G11" s="328">
        <v>65.47122602168474</v>
      </c>
      <c r="H11" s="327">
        <v>533</v>
      </c>
      <c r="I11" s="326">
        <v>68.24583866837388</v>
      </c>
      <c r="J11" s="327">
        <v>336</v>
      </c>
      <c r="K11" s="326">
        <v>42.802547770700635</v>
      </c>
      <c r="L11" s="327">
        <v>221</v>
      </c>
      <c r="M11" s="326">
        <v>41.46341463414634</v>
      </c>
      <c r="N11" s="320"/>
      <c r="O11" s="177"/>
      <c r="P11" s="177"/>
      <c r="Q11" s="177"/>
      <c r="R11" s="177"/>
      <c r="S11" s="177"/>
    </row>
    <row r="12" spans="1:19" ht="40.5" customHeight="1">
      <c r="A12" s="253">
        <v>4</v>
      </c>
      <c r="B12" s="333" t="s">
        <v>398</v>
      </c>
      <c r="C12" s="329">
        <v>182</v>
      </c>
      <c r="D12" s="329">
        <v>192</v>
      </c>
      <c r="E12" s="326">
        <v>5.494505494505503</v>
      </c>
      <c r="F12" s="327">
        <v>117</v>
      </c>
      <c r="G12" s="328">
        <v>64.28571428571429</v>
      </c>
      <c r="H12" s="327">
        <v>130</v>
      </c>
      <c r="I12" s="326">
        <v>67.70833333333334</v>
      </c>
      <c r="J12" s="327">
        <v>75</v>
      </c>
      <c r="K12" s="326">
        <v>64.1025641025641</v>
      </c>
      <c r="L12" s="327">
        <v>84</v>
      </c>
      <c r="M12" s="326">
        <v>64.61538461538461</v>
      </c>
      <c r="N12" s="320"/>
      <c r="O12" s="177"/>
      <c r="P12" s="177"/>
      <c r="Q12" s="177"/>
      <c r="R12" s="177"/>
      <c r="S12" s="177"/>
    </row>
    <row r="13" spans="1:14" ht="12.75">
      <c r="A13" s="253">
        <v>5</v>
      </c>
      <c r="B13" s="332" t="s">
        <v>397</v>
      </c>
      <c r="C13" s="330">
        <v>5125</v>
      </c>
      <c r="D13" s="329">
        <v>5120</v>
      </c>
      <c r="E13" s="326">
        <v>-0.09756097560975263</v>
      </c>
      <c r="F13" s="327">
        <v>5125</v>
      </c>
      <c r="G13" s="328">
        <v>100</v>
      </c>
      <c r="H13" s="329">
        <v>5120</v>
      </c>
      <c r="I13" s="326">
        <v>100</v>
      </c>
      <c r="J13" s="327">
        <v>3939</v>
      </c>
      <c r="K13" s="326">
        <v>76.85853658536585</v>
      </c>
      <c r="L13" s="327">
        <v>3370</v>
      </c>
      <c r="M13" s="326">
        <v>65.8203125</v>
      </c>
      <c r="N13" s="320"/>
    </row>
    <row r="14" spans="1:14" ht="12.75">
      <c r="A14" s="253">
        <v>6</v>
      </c>
      <c r="B14" s="331" t="s">
        <v>396</v>
      </c>
      <c r="C14" s="330">
        <v>7801</v>
      </c>
      <c r="D14" s="329">
        <v>5493</v>
      </c>
      <c r="E14" s="326">
        <v>-29.5859505191642</v>
      </c>
      <c r="F14" s="327">
        <v>6011</v>
      </c>
      <c r="G14" s="328">
        <v>77.0542238174593</v>
      </c>
      <c r="H14" s="327">
        <v>4101</v>
      </c>
      <c r="I14" s="326">
        <v>74.6586564718733</v>
      </c>
      <c r="J14" s="327">
        <v>4323</v>
      </c>
      <c r="K14" s="326">
        <v>71.91815005822659</v>
      </c>
      <c r="L14" s="327">
        <v>2387</v>
      </c>
      <c r="M14" s="326">
        <v>58.20531577663984</v>
      </c>
      <c r="N14" s="320"/>
    </row>
    <row r="15" spans="1:14" ht="12.75">
      <c r="A15" s="325">
        <v>7</v>
      </c>
      <c r="B15" s="324" t="s">
        <v>13</v>
      </c>
      <c r="C15" s="322">
        <v>66470</v>
      </c>
      <c r="D15" s="322">
        <v>60205</v>
      </c>
      <c r="E15" s="321">
        <v>-9.425304648713706</v>
      </c>
      <c r="F15" s="322">
        <v>54560</v>
      </c>
      <c r="G15" s="323">
        <v>82.08214231984354</v>
      </c>
      <c r="H15" s="322">
        <v>50030</v>
      </c>
      <c r="I15" s="321">
        <v>83.09941034797774</v>
      </c>
      <c r="J15" s="322">
        <v>42838</v>
      </c>
      <c r="K15" s="321">
        <v>78.51539589442815</v>
      </c>
      <c r="L15" s="322">
        <v>38179</v>
      </c>
      <c r="M15" s="321">
        <v>76.31221267239656</v>
      </c>
      <c r="N15" s="320"/>
    </row>
    <row r="16" spans="1:10" ht="12.75">
      <c r="A16" s="318"/>
      <c r="B16" s="176" t="s">
        <v>395</v>
      </c>
      <c r="J16" s="319"/>
    </row>
    <row r="17" spans="1:2" ht="12.75">
      <c r="A17" s="318"/>
      <c r="B17" s="176" t="s">
        <v>394</v>
      </c>
    </row>
    <row r="18" ht="12.75">
      <c r="A18" s="318"/>
    </row>
    <row r="19" ht="12.75">
      <c r="A19" s="318"/>
    </row>
    <row r="20" ht="12.75">
      <c r="A20" s="318"/>
    </row>
    <row r="21" ht="12.75">
      <c r="A21" s="318"/>
    </row>
    <row r="22" ht="12.75">
      <c r="A22" s="318"/>
    </row>
    <row r="23" ht="12.75">
      <c r="A23" s="318"/>
    </row>
    <row r="24" ht="12.75">
      <c r="A24" s="318"/>
    </row>
    <row r="25" ht="12.75">
      <c r="A25" s="318"/>
    </row>
    <row r="26" ht="12.75">
      <c r="A26" s="318"/>
    </row>
    <row r="27" ht="12.75">
      <c r="A27" s="318"/>
    </row>
    <row r="28" ht="12.75">
      <c r="A28" s="318"/>
    </row>
    <row r="29" ht="12.75">
      <c r="A29" s="318"/>
    </row>
    <row r="30" ht="12.75">
      <c r="A30" s="318"/>
    </row>
    <row r="31" ht="12.75">
      <c r="A31" s="318"/>
    </row>
    <row r="32" ht="12.75">
      <c r="A32" s="318"/>
    </row>
    <row r="33" ht="12.75">
      <c r="A33" s="318"/>
    </row>
    <row r="34" ht="12.75">
      <c r="A34" s="318"/>
    </row>
    <row r="35" ht="12.75">
      <c r="A35" s="318"/>
    </row>
    <row r="36" ht="12.75">
      <c r="A36" s="318"/>
    </row>
    <row r="37" ht="12.75">
      <c r="A37" s="318"/>
    </row>
    <row r="38" ht="12.75">
      <c r="A38" s="318"/>
    </row>
    <row r="39" ht="12.75">
      <c r="A39" s="318"/>
    </row>
    <row r="40" ht="12.75">
      <c r="A40" s="318"/>
    </row>
    <row r="41" ht="12.75">
      <c r="A41" s="318"/>
    </row>
    <row r="42" ht="12.75">
      <c r="A42" s="318"/>
    </row>
    <row r="43" ht="12.75">
      <c r="A43" s="318"/>
    </row>
    <row r="44" ht="12.75">
      <c r="A44" s="318"/>
    </row>
    <row r="45" ht="12.75">
      <c r="A45" s="318"/>
    </row>
    <row r="46" ht="12.75">
      <c r="A46" s="318"/>
    </row>
    <row r="47" ht="12.75">
      <c r="A47" s="318"/>
    </row>
    <row r="48" ht="12.75">
      <c r="A48" s="318"/>
    </row>
    <row r="49" ht="12.75">
      <c r="A49" s="318"/>
    </row>
    <row r="50" ht="12.75">
      <c r="A50" s="318"/>
    </row>
    <row r="51" ht="12.75">
      <c r="A51" s="318"/>
    </row>
  </sheetData>
  <sheetProtection/>
  <mergeCells count="12">
    <mergeCell ref="L1:M1"/>
    <mergeCell ref="I6:I7"/>
    <mergeCell ref="J6:M6"/>
    <mergeCell ref="A2:M2"/>
    <mergeCell ref="A3:K3"/>
    <mergeCell ref="A4:A7"/>
    <mergeCell ref="B4:B7"/>
    <mergeCell ref="C4:E6"/>
    <mergeCell ref="F4:M5"/>
    <mergeCell ref="F6:F7"/>
    <mergeCell ref="G6:G7"/>
    <mergeCell ref="H6:H7"/>
  </mergeCells>
  <printOptions/>
  <pageMargins left="0.15748031496062992" right="0.15748031496062992" top="0.5905511811023623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F59" sqref="F59"/>
    </sheetView>
  </sheetViews>
  <sheetFormatPr defaultColWidth="9.00390625" defaultRowHeight="12.75"/>
  <cols>
    <col min="1" max="1" width="3.375" style="1" customWidth="1"/>
    <col min="2" max="2" width="31.00390625" style="1" customWidth="1"/>
    <col min="3" max="3" width="8.125" style="1" customWidth="1"/>
    <col min="4" max="4" width="7.875" style="1" customWidth="1"/>
    <col min="5" max="5" width="8.125" style="234" customWidth="1"/>
    <col min="6" max="6" width="8.125" style="1" customWidth="1"/>
    <col min="7" max="7" width="8.625" style="234" customWidth="1"/>
    <col min="8" max="8" width="8.875" style="1" customWidth="1"/>
    <col min="9" max="16384" width="9.125" style="1" customWidth="1"/>
  </cols>
  <sheetData>
    <row r="1" spans="7:10" ht="15.75" customHeight="1">
      <c r="G1" s="512" t="s">
        <v>414</v>
      </c>
      <c r="H1" s="512"/>
      <c r="I1" s="42"/>
      <c r="J1" s="42"/>
    </row>
    <row r="2" spans="1:10" ht="15.75" customHeight="1">
      <c r="A2" s="499" t="s">
        <v>413</v>
      </c>
      <c r="B2" s="499"/>
      <c r="C2" s="499"/>
      <c r="D2" s="499"/>
      <c r="E2" s="499"/>
      <c r="F2" s="499"/>
      <c r="G2" s="499"/>
      <c r="H2" s="499"/>
      <c r="I2" s="42"/>
      <c r="J2" s="42"/>
    </row>
    <row r="3" spans="1:8" ht="18.75">
      <c r="A3" s="606" t="s">
        <v>412</v>
      </c>
      <c r="B3" s="606"/>
      <c r="C3" s="606"/>
      <c r="D3" s="606"/>
      <c r="E3" s="606"/>
      <c r="F3" s="606"/>
      <c r="G3" s="606"/>
      <c r="H3" s="606"/>
    </row>
    <row r="4" spans="1:15" ht="26.25" customHeight="1">
      <c r="A4" s="476" t="s">
        <v>2</v>
      </c>
      <c r="B4" s="509" t="s">
        <v>78</v>
      </c>
      <c r="C4" s="509" t="s">
        <v>411</v>
      </c>
      <c r="D4" s="509"/>
      <c r="E4" s="509" t="s">
        <v>410</v>
      </c>
      <c r="F4" s="509"/>
      <c r="G4" s="509"/>
      <c r="H4" s="509"/>
      <c r="I4" s="341"/>
      <c r="J4" s="341"/>
      <c r="K4" s="348"/>
      <c r="L4" s="341"/>
      <c r="M4" s="341"/>
      <c r="N4" s="341"/>
      <c r="O4" s="341"/>
    </row>
    <row r="5" spans="1:15" ht="12.75" customHeight="1">
      <c r="A5" s="476"/>
      <c r="B5" s="509"/>
      <c r="C5" s="509" t="s">
        <v>4</v>
      </c>
      <c r="D5" s="509" t="s">
        <v>5</v>
      </c>
      <c r="E5" s="509" t="s">
        <v>4</v>
      </c>
      <c r="F5" s="605" t="s">
        <v>354</v>
      </c>
      <c r="G5" s="509" t="s">
        <v>5</v>
      </c>
      <c r="H5" s="605" t="s">
        <v>354</v>
      </c>
      <c r="I5" s="341"/>
      <c r="J5" s="341"/>
      <c r="K5" s="341"/>
      <c r="L5" s="341"/>
      <c r="M5" s="341"/>
      <c r="N5" s="341"/>
      <c r="O5" s="341"/>
    </row>
    <row r="6" spans="1:15" ht="28.5" customHeight="1">
      <c r="A6" s="476"/>
      <c r="B6" s="509"/>
      <c r="C6" s="509"/>
      <c r="D6" s="509"/>
      <c r="E6" s="509"/>
      <c r="F6" s="605"/>
      <c r="G6" s="509"/>
      <c r="H6" s="605"/>
      <c r="I6" s="341"/>
      <c r="J6" s="341"/>
      <c r="K6" s="341"/>
      <c r="L6" s="341"/>
      <c r="M6" s="341"/>
      <c r="N6" s="341"/>
      <c r="O6" s="341"/>
    </row>
    <row r="7" spans="1:15" ht="12.75" customHeight="1">
      <c r="A7" s="39" t="s">
        <v>8</v>
      </c>
      <c r="B7" s="39" t="s">
        <v>9</v>
      </c>
      <c r="C7" s="39">
        <v>1</v>
      </c>
      <c r="D7" s="39">
        <v>2</v>
      </c>
      <c r="E7" s="39">
        <v>3</v>
      </c>
      <c r="F7" s="35">
        <v>4</v>
      </c>
      <c r="G7" s="39">
        <v>5</v>
      </c>
      <c r="H7" s="35">
        <v>6</v>
      </c>
      <c r="I7" s="341"/>
      <c r="J7" s="341"/>
      <c r="K7" s="341"/>
      <c r="L7" s="341"/>
      <c r="M7" s="341"/>
      <c r="N7" s="341"/>
      <c r="O7" s="341"/>
    </row>
    <row r="8" spans="1:15" ht="12.75" customHeight="1">
      <c r="A8" s="19">
        <v>1</v>
      </c>
      <c r="B8" s="346" t="s">
        <v>66</v>
      </c>
      <c r="C8" s="56">
        <v>2999</v>
      </c>
      <c r="D8" s="56">
        <f>'Z6_2'!A2</f>
        <v>2958</v>
      </c>
      <c r="E8" s="345">
        <v>0</v>
      </c>
      <c r="F8" s="184">
        <f aca="true" t="shared" si="0" ref="F8:F35">IF(C8=0,IF(E8=0,0,100),J8)</f>
        <v>0</v>
      </c>
      <c r="G8" s="345">
        <f>'Z6_2'!B2</f>
        <v>0</v>
      </c>
      <c r="H8" s="184">
        <f aca="true" t="shared" si="1" ref="H8:H35">IF(D8=0,IF(G8=0,0,100),I8)</f>
        <v>0</v>
      </c>
      <c r="I8" s="20">
        <f aca="true" t="shared" si="2" ref="I8:I35">SUM(G8*100/D8)</f>
        <v>0</v>
      </c>
      <c r="J8" s="20">
        <f aca="true" t="shared" si="3" ref="J8:J35">SUM(E8*100/C8)</f>
        <v>0</v>
      </c>
      <c r="K8" s="341"/>
      <c r="L8" s="341"/>
      <c r="M8" s="341"/>
      <c r="N8" s="341"/>
      <c r="O8" s="341"/>
    </row>
    <row r="9" spans="1:15" ht="12" customHeight="1">
      <c r="A9" s="19">
        <v>2</v>
      </c>
      <c r="B9" s="346" t="s">
        <v>65</v>
      </c>
      <c r="C9" s="56">
        <v>1302</v>
      </c>
      <c r="D9" s="56">
        <f>'Z6_2'!A3</f>
        <v>1120</v>
      </c>
      <c r="E9" s="345">
        <v>0</v>
      </c>
      <c r="F9" s="184">
        <f t="shared" si="0"/>
        <v>0</v>
      </c>
      <c r="G9" s="345">
        <f>'Z6_2'!B3</f>
        <v>0</v>
      </c>
      <c r="H9" s="184">
        <f t="shared" si="1"/>
        <v>0</v>
      </c>
      <c r="I9" s="20">
        <f t="shared" si="2"/>
        <v>0</v>
      </c>
      <c r="J9" s="20">
        <f t="shared" si="3"/>
        <v>0</v>
      </c>
      <c r="K9" s="341"/>
      <c r="L9" s="341"/>
      <c r="M9" s="341"/>
      <c r="N9" s="341"/>
      <c r="O9" s="341"/>
    </row>
    <row r="10" spans="1:15" ht="12" customHeight="1">
      <c r="A10" s="19">
        <v>3</v>
      </c>
      <c r="B10" s="346" t="s">
        <v>64</v>
      </c>
      <c r="C10" s="56">
        <v>1356</v>
      </c>
      <c r="D10" s="56">
        <f>'Z6_2'!A4</f>
        <v>1047</v>
      </c>
      <c r="E10" s="345">
        <v>0</v>
      </c>
      <c r="F10" s="184">
        <f t="shared" si="0"/>
        <v>0</v>
      </c>
      <c r="G10" s="345">
        <f>'Z6_2'!B4</f>
        <v>0</v>
      </c>
      <c r="H10" s="184">
        <f t="shared" si="1"/>
        <v>0</v>
      </c>
      <c r="I10" s="20">
        <f t="shared" si="2"/>
        <v>0</v>
      </c>
      <c r="J10" s="20">
        <f t="shared" si="3"/>
        <v>0</v>
      </c>
      <c r="K10" s="341"/>
      <c r="L10" s="341"/>
      <c r="M10" s="341"/>
      <c r="N10" s="341"/>
      <c r="O10" s="341"/>
    </row>
    <row r="11" spans="1:15" ht="12" customHeight="1">
      <c r="A11" s="19">
        <v>4</v>
      </c>
      <c r="B11" s="346" t="s">
        <v>63</v>
      </c>
      <c r="C11" s="56">
        <v>5370</v>
      </c>
      <c r="D11" s="56">
        <f>'Z6_2'!A5</f>
        <v>5703</v>
      </c>
      <c r="E11" s="345">
        <v>0</v>
      </c>
      <c r="F11" s="184">
        <f t="shared" si="0"/>
        <v>0</v>
      </c>
      <c r="G11" s="345">
        <f>'Z6_2'!B5</f>
        <v>0</v>
      </c>
      <c r="H11" s="184">
        <f t="shared" si="1"/>
        <v>0</v>
      </c>
      <c r="I11" s="20">
        <f t="shared" si="2"/>
        <v>0</v>
      </c>
      <c r="J11" s="20">
        <f t="shared" si="3"/>
        <v>0</v>
      </c>
      <c r="K11" s="341"/>
      <c r="L11" s="341"/>
      <c r="M11" s="341"/>
      <c r="N11" s="341"/>
      <c r="O11" s="341"/>
    </row>
    <row r="12" spans="1:15" ht="12" customHeight="1">
      <c r="A12" s="19">
        <v>5</v>
      </c>
      <c r="B12" s="346" t="s">
        <v>62</v>
      </c>
      <c r="C12" s="56">
        <v>5532</v>
      </c>
      <c r="D12" s="56">
        <f>'Z6_2'!A6</f>
        <v>4342</v>
      </c>
      <c r="E12" s="345">
        <v>0</v>
      </c>
      <c r="F12" s="184">
        <f t="shared" si="0"/>
        <v>0</v>
      </c>
      <c r="G12" s="345">
        <f>'Z6_2'!B6</f>
        <v>0</v>
      </c>
      <c r="H12" s="184">
        <f t="shared" si="1"/>
        <v>0</v>
      </c>
      <c r="I12" s="20">
        <f t="shared" si="2"/>
        <v>0</v>
      </c>
      <c r="J12" s="20">
        <f t="shared" si="3"/>
        <v>0</v>
      </c>
      <c r="K12" s="341"/>
      <c r="L12" s="341"/>
      <c r="M12" s="341"/>
      <c r="N12" s="341"/>
      <c r="O12" s="341"/>
    </row>
    <row r="13" spans="1:15" ht="12" customHeight="1">
      <c r="A13" s="19">
        <v>6</v>
      </c>
      <c r="B13" s="346" t="s">
        <v>61</v>
      </c>
      <c r="C13" s="56">
        <v>1125</v>
      </c>
      <c r="D13" s="56">
        <f>'Z6_2'!A7</f>
        <v>1247</v>
      </c>
      <c r="E13" s="345">
        <v>0</v>
      </c>
      <c r="F13" s="184">
        <f t="shared" si="0"/>
        <v>0</v>
      </c>
      <c r="G13" s="345">
        <f>'Z6_2'!B7</f>
        <v>0</v>
      </c>
      <c r="H13" s="184">
        <f t="shared" si="1"/>
        <v>0</v>
      </c>
      <c r="I13" s="20">
        <f t="shared" si="2"/>
        <v>0</v>
      </c>
      <c r="J13" s="20">
        <f t="shared" si="3"/>
        <v>0</v>
      </c>
      <c r="K13" s="341"/>
      <c r="L13" s="341"/>
      <c r="M13" s="341"/>
      <c r="N13" s="341"/>
      <c r="O13" s="341"/>
    </row>
    <row r="14" spans="1:15" ht="12" customHeight="1">
      <c r="A14" s="19">
        <v>7</v>
      </c>
      <c r="B14" s="346" t="s">
        <v>60</v>
      </c>
      <c r="C14" s="56">
        <v>1032</v>
      </c>
      <c r="D14" s="56">
        <f>'Z6_2'!A8</f>
        <v>892</v>
      </c>
      <c r="E14" s="345">
        <v>0</v>
      </c>
      <c r="F14" s="184">
        <f t="shared" si="0"/>
        <v>0</v>
      </c>
      <c r="G14" s="345">
        <f>'Z6_2'!B8</f>
        <v>0</v>
      </c>
      <c r="H14" s="184">
        <f t="shared" si="1"/>
        <v>0</v>
      </c>
      <c r="I14" s="20">
        <f t="shared" si="2"/>
        <v>0</v>
      </c>
      <c r="J14" s="20">
        <f t="shared" si="3"/>
        <v>0</v>
      </c>
      <c r="K14" s="341"/>
      <c r="L14" s="341"/>
      <c r="M14" s="341"/>
      <c r="N14" s="341"/>
      <c r="O14" s="341"/>
    </row>
    <row r="15" spans="1:15" ht="12" customHeight="1">
      <c r="A15" s="19">
        <v>8</v>
      </c>
      <c r="B15" s="346" t="s">
        <v>59</v>
      </c>
      <c r="C15" s="56">
        <v>3093</v>
      </c>
      <c r="D15" s="56">
        <f>'Z6_2'!A9</f>
        <v>2730</v>
      </c>
      <c r="E15" s="345">
        <v>0</v>
      </c>
      <c r="F15" s="184">
        <f t="shared" si="0"/>
        <v>0</v>
      </c>
      <c r="G15" s="345">
        <f>'Z6_2'!B9</f>
        <v>0</v>
      </c>
      <c r="H15" s="184">
        <f t="shared" si="1"/>
        <v>0</v>
      </c>
      <c r="I15" s="20">
        <f t="shared" si="2"/>
        <v>0</v>
      </c>
      <c r="J15" s="20">
        <f t="shared" si="3"/>
        <v>0</v>
      </c>
      <c r="K15" s="341"/>
      <c r="L15" s="341"/>
      <c r="M15" s="341"/>
      <c r="N15" s="341"/>
      <c r="O15" s="341"/>
    </row>
    <row r="16" spans="1:15" ht="12" customHeight="1">
      <c r="A16" s="19">
        <v>9</v>
      </c>
      <c r="B16" s="346" t="s">
        <v>58</v>
      </c>
      <c r="C16" s="56">
        <v>1148</v>
      </c>
      <c r="D16" s="56">
        <f>'Z6_2'!A10</f>
        <v>1078</v>
      </c>
      <c r="E16" s="345">
        <v>17</v>
      </c>
      <c r="F16" s="184">
        <f t="shared" si="0"/>
        <v>1.480836236933798</v>
      </c>
      <c r="G16" s="345">
        <f>'Z6_2'!B10</f>
        <v>2</v>
      </c>
      <c r="H16" s="184">
        <f t="shared" si="1"/>
        <v>0.18552875695732837</v>
      </c>
      <c r="I16" s="20">
        <f t="shared" si="2"/>
        <v>0.18552875695732837</v>
      </c>
      <c r="J16" s="20">
        <f t="shared" si="3"/>
        <v>1.480836236933798</v>
      </c>
      <c r="K16" s="341"/>
      <c r="L16" s="341"/>
      <c r="M16" s="341"/>
      <c r="N16" s="341"/>
      <c r="O16" s="341"/>
    </row>
    <row r="17" spans="1:15" ht="12.75" customHeight="1">
      <c r="A17" s="19">
        <v>10</v>
      </c>
      <c r="B17" s="346" t="s">
        <v>57</v>
      </c>
      <c r="C17" s="56">
        <v>2237</v>
      </c>
      <c r="D17" s="56">
        <f>'Z6_2'!A11</f>
        <v>1910</v>
      </c>
      <c r="E17" s="345">
        <v>0</v>
      </c>
      <c r="F17" s="184">
        <f t="shared" si="0"/>
        <v>0</v>
      </c>
      <c r="G17" s="345">
        <f>'Z6_2'!B11</f>
        <v>0</v>
      </c>
      <c r="H17" s="184">
        <f t="shared" si="1"/>
        <v>0</v>
      </c>
      <c r="I17" s="20">
        <f t="shared" si="2"/>
        <v>0</v>
      </c>
      <c r="J17" s="20">
        <f t="shared" si="3"/>
        <v>0</v>
      </c>
      <c r="K17" s="341"/>
      <c r="L17" s="341"/>
      <c r="M17" s="341"/>
      <c r="N17" s="341"/>
      <c r="O17" s="341"/>
    </row>
    <row r="18" spans="1:15" ht="12.75" customHeight="1">
      <c r="A18" s="19">
        <v>11</v>
      </c>
      <c r="B18" s="346" t="s">
        <v>56</v>
      </c>
      <c r="C18" s="56">
        <v>920</v>
      </c>
      <c r="D18" s="56">
        <f>'Z6_2'!A12</f>
        <v>763</v>
      </c>
      <c r="E18" s="345">
        <v>0</v>
      </c>
      <c r="F18" s="184">
        <f t="shared" si="0"/>
        <v>0</v>
      </c>
      <c r="G18" s="345">
        <f>'Z6_2'!B12</f>
        <v>0</v>
      </c>
      <c r="H18" s="184">
        <f t="shared" si="1"/>
        <v>0</v>
      </c>
      <c r="I18" s="20">
        <f t="shared" si="2"/>
        <v>0</v>
      </c>
      <c r="J18" s="20">
        <f t="shared" si="3"/>
        <v>0</v>
      </c>
      <c r="K18" s="341"/>
      <c r="L18" s="341"/>
      <c r="M18" s="341"/>
      <c r="N18" s="341"/>
      <c r="O18" s="341"/>
    </row>
    <row r="19" spans="1:15" ht="12.75" customHeight="1">
      <c r="A19" s="19">
        <v>12</v>
      </c>
      <c r="B19" s="346" t="s">
        <v>55</v>
      </c>
      <c r="C19" s="56">
        <v>2258</v>
      </c>
      <c r="D19" s="56">
        <f>'Z6_2'!A13</f>
        <v>2252</v>
      </c>
      <c r="E19" s="345">
        <v>0</v>
      </c>
      <c r="F19" s="184">
        <f t="shared" si="0"/>
        <v>0</v>
      </c>
      <c r="G19" s="345">
        <f>'Z6_2'!B13</f>
        <v>0</v>
      </c>
      <c r="H19" s="184">
        <f t="shared" si="1"/>
        <v>0</v>
      </c>
      <c r="I19" s="20">
        <f t="shared" si="2"/>
        <v>0</v>
      </c>
      <c r="J19" s="20">
        <f t="shared" si="3"/>
        <v>0</v>
      </c>
      <c r="K19" s="341"/>
      <c r="L19" s="341"/>
      <c r="M19" s="341"/>
      <c r="N19" s="341"/>
      <c r="O19" s="341"/>
    </row>
    <row r="20" spans="1:15" ht="12.75" customHeight="1">
      <c r="A20" s="19">
        <v>13</v>
      </c>
      <c r="B20" s="346" t="s">
        <v>54</v>
      </c>
      <c r="C20" s="56">
        <v>2918</v>
      </c>
      <c r="D20" s="56">
        <f>'Z6_2'!A14</f>
        <v>2787</v>
      </c>
      <c r="E20" s="345">
        <v>0</v>
      </c>
      <c r="F20" s="184">
        <f t="shared" si="0"/>
        <v>0</v>
      </c>
      <c r="G20" s="345">
        <f>'Z6_2'!B14</f>
        <v>0</v>
      </c>
      <c r="H20" s="184">
        <f t="shared" si="1"/>
        <v>0</v>
      </c>
      <c r="I20" s="20">
        <f t="shared" si="2"/>
        <v>0</v>
      </c>
      <c r="J20" s="20">
        <f t="shared" si="3"/>
        <v>0</v>
      </c>
      <c r="K20" s="341"/>
      <c r="L20" s="341"/>
      <c r="M20" s="341"/>
      <c r="N20" s="341"/>
      <c r="O20" s="341"/>
    </row>
    <row r="21" spans="1:15" ht="12.75" customHeight="1">
      <c r="A21" s="19">
        <v>14</v>
      </c>
      <c r="B21" s="346" t="s">
        <v>53</v>
      </c>
      <c r="C21" s="56">
        <v>1675</v>
      </c>
      <c r="D21" s="56">
        <f>'Z6_2'!A15</f>
        <v>1473</v>
      </c>
      <c r="E21" s="345">
        <v>0</v>
      </c>
      <c r="F21" s="184">
        <f t="shared" si="0"/>
        <v>0</v>
      </c>
      <c r="G21" s="345">
        <f>'Z6_2'!B15</f>
        <v>0</v>
      </c>
      <c r="H21" s="184">
        <f t="shared" si="1"/>
        <v>0</v>
      </c>
      <c r="I21" s="20">
        <f t="shared" si="2"/>
        <v>0</v>
      </c>
      <c r="J21" s="20">
        <f t="shared" si="3"/>
        <v>0</v>
      </c>
      <c r="K21" s="341"/>
      <c r="L21" s="341"/>
      <c r="M21" s="341"/>
      <c r="N21" s="341"/>
      <c r="O21" s="341"/>
    </row>
    <row r="22" spans="1:15" ht="12.75" customHeight="1">
      <c r="A22" s="19">
        <v>15</v>
      </c>
      <c r="B22" s="346" t="s">
        <v>52</v>
      </c>
      <c r="C22" s="56">
        <v>3188</v>
      </c>
      <c r="D22" s="56">
        <f>'Z6_2'!A16</f>
        <v>2782</v>
      </c>
      <c r="E22" s="345">
        <v>0</v>
      </c>
      <c r="F22" s="184">
        <f t="shared" si="0"/>
        <v>0</v>
      </c>
      <c r="G22" s="345">
        <f>'Z6_2'!B16</f>
        <v>0</v>
      </c>
      <c r="H22" s="184">
        <f t="shared" si="1"/>
        <v>0</v>
      </c>
      <c r="I22" s="20">
        <f t="shared" si="2"/>
        <v>0</v>
      </c>
      <c r="J22" s="20">
        <f t="shared" si="3"/>
        <v>0</v>
      </c>
      <c r="K22" s="341"/>
      <c r="L22" s="341"/>
      <c r="M22" s="341"/>
      <c r="N22" s="341"/>
      <c r="O22" s="341"/>
    </row>
    <row r="23" spans="1:15" ht="12.75" customHeight="1">
      <c r="A23" s="19">
        <v>16</v>
      </c>
      <c r="B23" s="346" t="s">
        <v>51</v>
      </c>
      <c r="C23" s="56">
        <v>1672</v>
      </c>
      <c r="D23" s="56">
        <f>'Z6_2'!A17</f>
        <v>1670</v>
      </c>
      <c r="E23" s="345">
        <v>0</v>
      </c>
      <c r="F23" s="184">
        <f t="shared" si="0"/>
        <v>0</v>
      </c>
      <c r="G23" s="345">
        <f>'Z6_2'!B17</f>
        <v>0</v>
      </c>
      <c r="H23" s="184">
        <f t="shared" si="1"/>
        <v>0</v>
      </c>
      <c r="I23" s="20">
        <f t="shared" si="2"/>
        <v>0</v>
      </c>
      <c r="J23" s="20">
        <f t="shared" si="3"/>
        <v>0</v>
      </c>
      <c r="K23" s="341"/>
      <c r="L23" s="341"/>
      <c r="M23" s="341"/>
      <c r="N23" s="341"/>
      <c r="O23" s="341"/>
    </row>
    <row r="24" spans="1:15" ht="12.75" customHeight="1">
      <c r="A24" s="19">
        <v>17</v>
      </c>
      <c r="B24" s="346" t="s">
        <v>50</v>
      </c>
      <c r="C24" s="56">
        <v>1234</v>
      </c>
      <c r="D24" s="56">
        <f>'Z6_2'!A18</f>
        <v>1127</v>
      </c>
      <c r="E24" s="345">
        <v>0</v>
      </c>
      <c r="F24" s="184">
        <f t="shared" si="0"/>
        <v>0</v>
      </c>
      <c r="G24" s="345">
        <f>'Z6_2'!B18</f>
        <v>0</v>
      </c>
      <c r="H24" s="184">
        <f t="shared" si="1"/>
        <v>0</v>
      </c>
      <c r="I24" s="20">
        <f t="shared" si="2"/>
        <v>0</v>
      </c>
      <c r="J24" s="20">
        <f t="shared" si="3"/>
        <v>0</v>
      </c>
      <c r="K24" s="341"/>
      <c r="L24" s="341"/>
      <c r="M24" s="341"/>
      <c r="N24" s="341"/>
      <c r="O24" s="341"/>
    </row>
    <row r="25" spans="1:15" ht="12.75" customHeight="1">
      <c r="A25" s="19">
        <v>18</v>
      </c>
      <c r="B25" s="346" t="s">
        <v>49</v>
      </c>
      <c r="C25" s="56">
        <v>1530</v>
      </c>
      <c r="D25" s="56">
        <f>'Z6_2'!A19</f>
        <v>1299</v>
      </c>
      <c r="E25" s="345">
        <v>0</v>
      </c>
      <c r="F25" s="184">
        <f t="shared" si="0"/>
        <v>0</v>
      </c>
      <c r="G25" s="345">
        <f>'Z6_2'!B19</f>
        <v>0</v>
      </c>
      <c r="H25" s="184">
        <f t="shared" si="1"/>
        <v>0</v>
      </c>
      <c r="I25" s="20">
        <f t="shared" si="2"/>
        <v>0</v>
      </c>
      <c r="J25" s="20">
        <f t="shared" si="3"/>
        <v>0</v>
      </c>
      <c r="K25" s="341"/>
      <c r="L25" s="341"/>
      <c r="M25" s="341"/>
      <c r="N25" s="341"/>
      <c r="O25" s="341"/>
    </row>
    <row r="26" spans="1:15" ht="12.75" customHeight="1">
      <c r="A26" s="19">
        <v>19</v>
      </c>
      <c r="B26" s="346" t="s">
        <v>48</v>
      </c>
      <c r="C26" s="56">
        <v>1059</v>
      </c>
      <c r="D26" s="56">
        <f>'Z6_2'!A20</f>
        <v>869</v>
      </c>
      <c r="E26" s="345">
        <v>0</v>
      </c>
      <c r="F26" s="184">
        <f t="shared" si="0"/>
        <v>0</v>
      </c>
      <c r="G26" s="345">
        <f>'Z6_2'!B20</f>
        <v>0</v>
      </c>
      <c r="H26" s="184">
        <f t="shared" si="1"/>
        <v>0</v>
      </c>
      <c r="I26" s="20">
        <f t="shared" si="2"/>
        <v>0</v>
      </c>
      <c r="J26" s="20">
        <f t="shared" si="3"/>
        <v>0</v>
      </c>
      <c r="K26" s="341"/>
      <c r="L26" s="341"/>
      <c r="M26" s="341"/>
      <c r="N26" s="341"/>
      <c r="O26" s="341"/>
    </row>
    <row r="27" spans="1:15" ht="12.75" customHeight="1">
      <c r="A27" s="19">
        <v>20</v>
      </c>
      <c r="B27" s="346" t="s">
        <v>47</v>
      </c>
      <c r="C27" s="56">
        <v>5617</v>
      </c>
      <c r="D27" s="56">
        <f>'Z6_2'!A21</f>
        <v>4110</v>
      </c>
      <c r="E27" s="345">
        <v>0</v>
      </c>
      <c r="F27" s="184">
        <f t="shared" si="0"/>
        <v>0</v>
      </c>
      <c r="G27" s="345">
        <f>'Z6_2'!B21</f>
        <v>0</v>
      </c>
      <c r="H27" s="184">
        <f t="shared" si="1"/>
        <v>0</v>
      </c>
      <c r="I27" s="20">
        <f t="shared" si="2"/>
        <v>0</v>
      </c>
      <c r="J27" s="20">
        <f t="shared" si="3"/>
        <v>0</v>
      </c>
      <c r="K27" s="341"/>
      <c r="L27" s="341"/>
      <c r="M27" s="341"/>
      <c r="N27" s="341"/>
      <c r="O27" s="341"/>
    </row>
    <row r="28" spans="1:15" ht="12.75" customHeight="1">
      <c r="A28" s="19">
        <v>21</v>
      </c>
      <c r="B28" s="346" t="s">
        <v>46</v>
      </c>
      <c r="C28" s="56">
        <v>1541</v>
      </c>
      <c r="D28" s="56">
        <f>'Z6_2'!A22</f>
        <v>1335</v>
      </c>
      <c r="E28" s="345">
        <v>0</v>
      </c>
      <c r="F28" s="184">
        <f t="shared" si="0"/>
        <v>0</v>
      </c>
      <c r="G28" s="345">
        <f>'Z6_2'!B22</f>
        <v>0</v>
      </c>
      <c r="H28" s="184">
        <f t="shared" si="1"/>
        <v>0</v>
      </c>
      <c r="I28" s="20">
        <f t="shared" si="2"/>
        <v>0</v>
      </c>
      <c r="J28" s="20">
        <f t="shared" si="3"/>
        <v>0</v>
      </c>
      <c r="K28" s="341"/>
      <c r="L28" s="341"/>
      <c r="M28" s="341"/>
      <c r="N28" s="341"/>
      <c r="O28" s="341"/>
    </row>
    <row r="29" spans="1:15" ht="12.75" customHeight="1">
      <c r="A29" s="19">
        <v>22</v>
      </c>
      <c r="B29" s="346" t="s">
        <v>45</v>
      </c>
      <c r="C29" s="56">
        <v>1263</v>
      </c>
      <c r="D29" s="56">
        <f>'Z6_2'!A23</f>
        <v>1179</v>
      </c>
      <c r="E29" s="345">
        <v>2</v>
      </c>
      <c r="F29" s="184">
        <f t="shared" si="0"/>
        <v>0.1583531274742676</v>
      </c>
      <c r="G29" s="345">
        <f>'Z6_2'!B23</f>
        <v>0</v>
      </c>
      <c r="H29" s="184">
        <f t="shared" si="1"/>
        <v>0</v>
      </c>
      <c r="I29" s="20">
        <f t="shared" si="2"/>
        <v>0</v>
      </c>
      <c r="J29" s="20">
        <f t="shared" si="3"/>
        <v>0.1583531274742676</v>
      </c>
      <c r="K29" s="341"/>
      <c r="L29" s="341"/>
      <c r="M29" s="341"/>
      <c r="N29" s="341"/>
      <c r="O29" s="341"/>
    </row>
    <row r="30" spans="1:15" ht="12.75" customHeight="1">
      <c r="A30" s="19">
        <v>23</v>
      </c>
      <c r="B30" s="346" t="s">
        <v>44</v>
      </c>
      <c r="C30" s="56">
        <v>1349</v>
      </c>
      <c r="D30" s="56">
        <f>'Z6_2'!A24</f>
        <v>1180</v>
      </c>
      <c r="E30" s="345">
        <v>0</v>
      </c>
      <c r="F30" s="184">
        <f t="shared" si="0"/>
        <v>0</v>
      </c>
      <c r="G30" s="345">
        <f>'Z6_2'!B24</f>
        <v>0</v>
      </c>
      <c r="H30" s="184">
        <f t="shared" si="1"/>
        <v>0</v>
      </c>
      <c r="I30" s="20">
        <f t="shared" si="2"/>
        <v>0</v>
      </c>
      <c r="J30" s="20">
        <f t="shared" si="3"/>
        <v>0</v>
      </c>
      <c r="K30" s="341"/>
      <c r="L30" s="341"/>
      <c r="M30" s="341"/>
      <c r="N30" s="341"/>
      <c r="O30" s="341"/>
    </row>
    <row r="31" spans="1:15" ht="12.75" customHeight="1">
      <c r="A31" s="19">
        <v>24</v>
      </c>
      <c r="B31" s="346" t="s">
        <v>43</v>
      </c>
      <c r="C31" s="56">
        <v>811</v>
      </c>
      <c r="D31" s="56">
        <f>'Z6_2'!A25</f>
        <v>765</v>
      </c>
      <c r="E31" s="345">
        <v>0</v>
      </c>
      <c r="F31" s="184">
        <f t="shared" si="0"/>
        <v>0</v>
      </c>
      <c r="G31" s="345">
        <f>'Z6_2'!B25</f>
        <v>0</v>
      </c>
      <c r="H31" s="184">
        <f t="shared" si="1"/>
        <v>0</v>
      </c>
      <c r="I31" s="20">
        <f t="shared" si="2"/>
        <v>0</v>
      </c>
      <c r="J31" s="20">
        <f t="shared" si="3"/>
        <v>0</v>
      </c>
      <c r="K31" s="341"/>
      <c r="L31" s="341"/>
      <c r="M31" s="341"/>
      <c r="N31" s="341"/>
      <c r="O31" s="341"/>
    </row>
    <row r="32" spans="1:15" ht="12.75" customHeight="1">
      <c r="A32" s="19">
        <v>25</v>
      </c>
      <c r="B32" s="346" t="s">
        <v>42</v>
      </c>
      <c r="C32" s="56">
        <v>1226</v>
      </c>
      <c r="D32" s="56">
        <f>'Z6_2'!A26</f>
        <v>1094</v>
      </c>
      <c r="E32" s="345">
        <v>0</v>
      </c>
      <c r="F32" s="184">
        <f t="shared" si="0"/>
        <v>0</v>
      </c>
      <c r="G32" s="345">
        <f>'Z6_2'!B26</f>
        <v>0</v>
      </c>
      <c r="H32" s="184">
        <f t="shared" si="1"/>
        <v>0</v>
      </c>
      <c r="I32" s="20">
        <f t="shared" si="2"/>
        <v>0</v>
      </c>
      <c r="J32" s="20">
        <f t="shared" si="3"/>
        <v>0</v>
      </c>
      <c r="K32" s="341"/>
      <c r="L32" s="341"/>
      <c r="M32" s="341"/>
      <c r="N32" s="341"/>
      <c r="O32" s="341"/>
    </row>
    <row r="33" spans="1:15" ht="12.75" customHeight="1">
      <c r="A33" s="19">
        <v>26</v>
      </c>
      <c r="B33" s="346" t="s">
        <v>41</v>
      </c>
      <c r="C33" s="56">
        <v>12010</v>
      </c>
      <c r="D33" s="56">
        <f>'Z6_2'!A27</f>
        <v>11628</v>
      </c>
      <c r="E33" s="345">
        <v>1</v>
      </c>
      <c r="F33" s="184">
        <f t="shared" si="0"/>
        <v>0.00832639467110741</v>
      </c>
      <c r="G33" s="345">
        <f>'Z6_2'!B27</f>
        <v>1</v>
      </c>
      <c r="H33" s="184">
        <f t="shared" si="1"/>
        <v>0.008599931200550396</v>
      </c>
      <c r="I33" s="20">
        <f t="shared" si="2"/>
        <v>0.008599931200550396</v>
      </c>
      <c r="J33" s="20">
        <f t="shared" si="3"/>
        <v>0.00832639467110741</v>
      </c>
      <c r="K33" s="341"/>
      <c r="L33" s="341"/>
      <c r="M33" s="341"/>
      <c r="N33" s="341"/>
      <c r="O33" s="341"/>
    </row>
    <row r="34" spans="1:15" ht="12.75" customHeight="1">
      <c r="A34" s="19">
        <v>27</v>
      </c>
      <c r="B34" s="346" t="s">
        <v>40</v>
      </c>
      <c r="C34" s="56">
        <v>1005</v>
      </c>
      <c r="D34" s="56">
        <f>'Z6_2'!A28</f>
        <v>865</v>
      </c>
      <c r="E34" s="345">
        <v>0</v>
      </c>
      <c r="F34" s="184">
        <f t="shared" si="0"/>
        <v>0</v>
      </c>
      <c r="G34" s="345">
        <f>'Z6_2'!B28</f>
        <v>0</v>
      </c>
      <c r="H34" s="184">
        <f t="shared" si="1"/>
        <v>0</v>
      </c>
      <c r="I34" s="20">
        <f t="shared" si="2"/>
        <v>0</v>
      </c>
      <c r="J34" s="20">
        <f t="shared" si="3"/>
        <v>0</v>
      </c>
      <c r="K34" s="341"/>
      <c r="L34" s="341"/>
      <c r="M34" s="341"/>
      <c r="N34" s="341"/>
      <c r="O34" s="341"/>
    </row>
    <row r="35" spans="1:15" ht="12.75" customHeight="1">
      <c r="A35" s="344">
        <v>26</v>
      </c>
      <c r="B35" s="343" t="s">
        <v>13</v>
      </c>
      <c r="C35" s="293">
        <v>66470</v>
      </c>
      <c r="D35" s="293">
        <f>SUM(D8:D34)</f>
        <v>60205</v>
      </c>
      <c r="E35" s="342">
        <v>20</v>
      </c>
      <c r="F35" s="180">
        <f t="shared" si="0"/>
        <v>0.030088761847449977</v>
      </c>
      <c r="G35" s="342">
        <f>SUM(G8:G34)</f>
        <v>3</v>
      </c>
      <c r="H35" s="180">
        <f t="shared" si="1"/>
        <v>0.004982974835977079</v>
      </c>
      <c r="I35" s="20">
        <f t="shared" si="2"/>
        <v>0.004982974835977079</v>
      </c>
      <c r="J35" s="20">
        <f t="shared" si="3"/>
        <v>0.030088761847449977</v>
      </c>
      <c r="K35" s="341"/>
      <c r="L35" s="341"/>
      <c r="M35" s="341"/>
      <c r="N35" s="341"/>
      <c r="O35" s="341"/>
    </row>
    <row r="36" spans="8:15" ht="12.75">
      <c r="H36" s="234"/>
      <c r="I36" s="341"/>
      <c r="J36" s="20"/>
      <c r="K36" s="341"/>
      <c r="L36" s="341"/>
      <c r="M36" s="341"/>
      <c r="N36" s="341"/>
      <c r="O36" s="341"/>
    </row>
    <row r="37" spans="2:15" ht="12.75">
      <c r="B37" s="1" t="s">
        <v>409</v>
      </c>
      <c r="I37" s="341"/>
      <c r="J37" s="341"/>
      <c r="K37" s="341"/>
      <c r="L37" s="341"/>
      <c r="M37" s="341"/>
      <c r="N37" s="341"/>
      <c r="O37" s="341"/>
    </row>
    <row r="38" spans="9:15" ht="12.75">
      <c r="I38" s="341"/>
      <c r="J38" s="341"/>
      <c r="K38" s="341"/>
      <c r="L38" s="341"/>
      <c r="M38" s="341"/>
      <c r="N38" s="341"/>
      <c r="O38" s="341"/>
    </row>
    <row r="39" spans="9:15" ht="12.75">
      <c r="I39" s="341"/>
      <c r="J39" s="341"/>
      <c r="K39" s="341"/>
      <c r="L39" s="341"/>
      <c r="M39" s="341"/>
      <c r="N39" s="341"/>
      <c r="O39" s="341"/>
    </row>
    <row r="40" spans="9:15" ht="12.75">
      <c r="I40" s="341"/>
      <c r="J40" s="341"/>
      <c r="K40" s="341"/>
      <c r="L40" s="341"/>
      <c r="M40" s="341"/>
      <c r="N40" s="341"/>
      <c r="O40" s="341"/>
    </row>
    <row r="41" spans="9:15" ht="12.75">
      <c r="I41" s="341"/>
      <c r="J41" s="341"/>
      <c r="K41" s="341"/>
      <c r="L41" s="341"/>
      <c r="M41" s="341"/>
      <c r="N41" s="341"/>
      <c r="O41" s="341"/>
    </row>
    <row r="42" spans="9:15" ht="12.75">
      <c r="I42" s="341"/>
      <c r="J42" s="341"/>
      <c r="K42" s="341"/>
      <c r="L42" s="341"/>
      <c r="M42" s="341"/>
      <c r="N42" s="341"/>
      <c r="O42" s="341"/>
    </row>
    <row r="43" spans="9:15" ht="12.75">
      <c r="I43" s="341"/>
      <c r="J43" s="341"/>
      <c r="K43" s="341"/>
      <c r="L43" s="341"/>
      <c r="M43" s="341"/>
      <c r="N43" s="341"/>
      <c r="O43" s="341"/>
    </row>
    <row r="44" spans="9:15" ht="12.75">
      <c r="I44" s="341"/>
      <c r="J44" s="341"/>
      <c r="K44" s="341"/>
      <c r="L44" s="341"/>
      <c r="M44" s="341"/>
      <c r="N44" s="341"/>
      <c r="O44" s="341"/>
    </row>
    <row r="45" spans="9:15" ht="12.75">
      <c r="I45" s="341"/>
      <c r="J45" s="341"/>
      <c r="K45" s="341"/>
      <c r="L45" s="341"/>
      <c r="M45" s="341"/>
      <c r="N45" s="341"/>
      <c r="O45" s="341"/>
    </row>
    <row r="46" spans="9:15" ht="12.75">
      <c r="I46" s="341"/>
      <c r="J46" s="341"/>
      <c r="K46" s="341"/>
      <c r="L46" s="341"/>
      <c r="M46" s="341"/>
      <c r="N46" s="341"/>
      <c r="O46" s="341"/>
    </row>
    <row r="47" spans="9:15" ht="12.75">
      <c r="I47" s="341"/>
      <c r="J47" s="341"/>
      <c r="K47" s="341"/>
      <c r="L47" s="341"/>
      <c r="M47" s="341"/>
      <c r="N47" s="341"/>
      <c r="O47" s="341"/>
    </row>
    <row r="48" spans="9:15" ht="12.75">
      <c r="I48" s="341"/>
      <c r="J48" s="341"/>
      <c r="K48" s="341"/>
      <c r="L48" s="341"/>
      <c r="M48" s="341"/>
      <c r="N48" s="341"/>
      <c r="O48" s="341"/>
    </row>
    <row r="49" spans="9:15" ht="12.75">
      <c r="I49" s="341"/>
      <c r="J49" s="341"/>
      <c r="K49" s="341"/>
      <c r="L49" s="341"/>
      <c r="M49" s="341"/>
      <c r="N49" s="341"/>
      <c r="O49" s="341"/>
    </row>
    <row r="50" spans="9:15" ht="12.75">
      <c r="I50" s="341"/>
      <c r="J50" s="341"/>
      <c r="K50" s="341"/>
      <c r="L50" s="341"/>
      <c r="M50" s="341"/>
      <c r="N50" s="341"/>
      <c r="O50" s="341"/>
    </row>
    <row r="51" spans="9:15" ht="12.75">
      <c r="I51" s="341"/>
      <c r="J51" s="341"/>
      <c r="K51" s="341"/>
      <c r="L51" s="341"/>
      <c r="M51" s="341"/>
      <c r="N51" s="341"/>
      <c r="O51" s="341"/>
    </row>
    <row r="52" spans="9:15" ht="12.75">
      <c r="I52" s="341"/>
      <c r="J52" s="341"/>
      <c r="K52" s="341"/>
      <c r="L52" s="341"/>
      <c r="M52" s="341"/>
      <c r="N52" s="341"/>
      <c r="O52" s="341"/>
    </row>
    <row r="53" spans="9:15" ht="12.75">
      <c r="I53" s="341"/>
      <c r="J53" s="341"/>
      <c r="K53" s="341"/>
      <c r="L53" s="341"/>
      <c r="M53" s="341"/>
      <c r="N53" s="341"/>
      <c r="O53" s="341"/>
    </row>
    <row r="54" spans="9:15" ht="12.75">
      <c r="I54" s="341"/>
      <c r="J54" s="341"/>
      <c r="K54" s="341"/>
      <c r="L54" s="341"/>
      <c r="M54" s="341"/>
      <c r="N54" s="341"/>
      <c r="O54" s="341"/>
    </row>
    <row r="55" spans="9:15" ht="12.75">
      <c r="I55" s="341"/>
      <c r="J55" s="341"/>
      <c r="K55" s="341"/>
      <c r="L55" s="341"/>
      <c r="M55" s="341"/>
      <c r="N55" s="341"/>
      <c r="O55" s="341"/>
    </row>
    <row r="56" spans="9:15" ht="12.75">
      <c r="I56" s="341"/>
      <c r="J56" s="341"/>
      <c r="K56" s="341"/>
      <c r="L56" s="341"/>
      <c r="M56" s="341"/>
      <c r="N56" s="341"/>
      <c r="O56" s="341"/>
    </row>
    <row r="57" spans="9:15" ht="12.75">
      <c r="I57" s="341"/>
      <c r="J57" s="341"/>
      <c r="K57" s="341"/>
      <c r="L57" s="341"/>
      <c r="M57" s="341"/>
      <c r="N57" s="341"/>
      <c r="O57" s="341"/>
    </row>
    <row r="58" spans="9:15" ht="12.75">
      <c r="I58" s="341"/>
      <c r="J58" s="341"/>
      <c r="K58" s="341"/>
      <c r="L58" s="341"/>
      <c r="M58" s="341"/>
      <c r="N58" s="341"/>
      <c r="O58" s="341"/>
    </row>
    <row r="59" spans="9:15" ht="12.75">
      <c r="I59" s="341"/>
      <c r="J59" s="341"/>
      <c r="K59" s="341"/>
      <c r="L59" s="341"/>
      <c r="M59" s="341"/>
      <c r="N59" s="341"/>
      <c r="O59" s="341"/>
    </row>
    <row r="60" spans="9:15" ht="12.75">
      <c r="I60" s="341"/>
      <c r="J60" s="341"/>
      <c r="K60" s="341"/>
      <c r="L60" s="341"/>
      <c r="M60" s="341"/>
      <c r="N60" s="341"/>
      <c r="O60" s="341"/>
    </row>
    <row r="61" spans="9:15" ht="12.75">
      <c r="I61" s="341"/>
      <c r="J61" s="341"/>
      <c r="K61" s="341"/>
      <c r="L61" s="341"/>
      <c r="M61" s="341"/>
      <c r="N61" s="341"/>
      <c r="O61" s="341"/>
    </row>
    <row r="62" spans="9:15" ht="12.75">
      <c r="I62" s="341"/>
      <c r="J62" s="341"/>
      <c r="K62" s="341"/>
      <c r="L62" s="341"/>
      <c r="M62" s="341"/>
      <c r="N62" s="341"/>
      <c r="O62" s="341"/>
    </row>
    <row r="63" spans="9:15" ht="12.75">
      <c r="I63" s="341"/>
      <c r="J63" s="341"/>
      <c r="K63" s="341"/>
      <c r="L63" s="341"/>
      <c r="M63" s="341"/>
      <c r="N63" s="341"/>
      <c r="O63" s="341"/>
    </row>
    <row r="64" spans="9:15" ht="12.75">
      <c r="I64" s="341"/>
      <c r="J64" s="341"/>
      <c r="K64" s="341"/>
      <c r="L64" s="341"/>
      <c r="M64" s="341"/>
      <c r="N64" s="341"/>
      <c r="O64" s="341"/>
    </row>
    <row r="65" spans="9:15" ht="12.75">
      <c r="I65" s="341"/>
      <c r="J65" s="341"/>
      <c r="K65" s="341"/>
      <c r="L65" s="341"/>
      <c r="M65" s="341"/>
      <c r="N65" s="341"/>
      <c r="O65" s="341"/>
    </row>
    <row r="66" spans="9:15" ht="12.75">
      <c r="I66" s="341"/>
      <c r="J66" s="341"/>
      <c r="K66" s="341"/>
      <c r="L66" s="341"/>
      <c r="M66" s="341"/>
      <c r="N66" s="341"/>
      <c r="O66" s="341"/>
    </row>
    <row r="67" spans="9:15" ht="12.75">
      <c r="I67" s="341"/>
      <c r="J67" s="341"/>
      <c r="K67" s="341"/>
      <c r="L67" s="341"/>
      <c r="M67" s="341"/>
      <c r="N67" s="341"/>
      <c r="O67" s="341"/>
    </row>
    <row r="68" spans="9:15" ht="12.75">
      <c r="I68" s="341"/>
      <c r="J68" s="341"/>
      <c r="K68" s="341"/>
      <c r="L68" s="341"/>
      <c r="M68" s="341"/>
      <c r="N68" s="341"/>
      <c r="O68" s="341"/>
    </row>
    <row r="69" spans="9:15" ht="12.75">
      <c r="I69" s="341"/>
      <c r="J69" s="341"/>
      <c r="K69" s="341"/>
      <c r="L69" s="341"/>
      <c r="M69" s="341"/>
      <c r="N69" s="341"/>
      <c r="O69" s="341"/>
    </row>
    <row r="70" spans="9:15" ht="12.75">
      <c r="I70" s="341"/>
      <c r="J70" s="341"/>
      <c r="K70" s="341"/>
      <c r="L70" s="341"/>
      <c r="M70" s="341"/>
      <c r="N70" s="341"/>
      <c r="O70" s="341"/>
    </row>
    <row r="71" spans="9:15" ht="12.75">
      <c r="I71" s="341"/>
      <c r="J71" s="341"/>
      <c r="K71" s="341"/>
      <c r="L71" s="341"/>
      <c r="M71" s="341"/>
      <c r="N71" s="341"/>
      <c r="O71" s="341"/>
    </row>
    <row r="72" spans="9:15" ht="12.75">
      <c r="I72" s="341"/>
      <c r="J72" s="341"/>
      <c r="K72" s="341"/>
      <c r="L72" s="341"/>
      <c r="M72" s="341"/>
      <c r="N72" s="341"/>
      <c r="O72" s="341"/>
    </row>
    <row r="73" spans="9:15" ht="12.75">
      <c r="I73" s="341"/>
      <c r="J73" s="341"/>
      <c r="K73" s="341"/>
      <c r="L73" s="341"/>
      <c r="M73" s="341"/>
      <c r="N73" s="341"/>
      <c r="O73" s="341"/>
    </row>
  </sheetData>
  <sheetProtection/>
  <mergeCells count="13">
    <mergeCell ref="G1:H1"/>
    <mergeCell ref="E5:E6"/>
    <mergeCell ref="F5:F6"/>
    <mergeCell ref="G5:G6"/>
    <mergeCell ref="H5:H6"/>
    <mergeCell ref="A2:H2"/>
    <mergeCell ref="A3:H3"/>
    <mergeCell ref="A4:A6"/>
    <mergeCell ref="B4:B6"/>
    <mergeCell ref="C4:D4"/>
    <mergeCell ref="E4:H4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4" ht="12.75">
      <c r="A1" s="349" t="s">
        <v>418</v>
      </c>
      <c r="B1" s="349" t="s">
        <v>417</v>
      </c>
      <c r="C1" s="349" t="s">
        <v>416</v>
      </c>
      <c r="D1" s="349" t="s">
        <v>415</v>
      </c>
    </row>
    <row r="2" spans="1:3" ht="12.75">
      <c r="A2" s="349">
        <v>2958</v>
      </c>
      <c r="B2" s="349">
        <v>0</v>
      </c>
      <c r="C2" s="349">
        <v>0</v>
      </c>
    </row>
    <row r="3" spans="1:3" ht="12.75">
      <c r="A3" s="349">
        <v>1120</v>
      </c>
      <c r="B3" s="349">
        <v>0</v>
      </c>
      <c r="C3" s="349">
        <v>0</v>
      </c>
    </row>
    <row r="4" spans="1:3" ht="12.75">
      <c r="A4" s="349">
        <v>1047</v>
      </c>
      <c r="B4" s="349">
        <v>0</v>
      </c>
      <c r="C4" s="349">
        <v>0</v>
      </c>
    </row>
    <row r="5" spans="1:3" ht="12.75">
      <c r="A5" s="349">
        <v>5703</v>
      </c>
      <c r="B5" s="349">
        <v>0</v>
      </c>
      <c r="C5" s="349">
        <v>0</v>
      </c>
    </row>
    <row r="6" spans="1:3" ht="12.75">
      <c r="A6" s="349">
        <v>4342</v>
      </c>
      <c r="B6" s="349">
        <v>0</v>
      </c>
      <c r="C6" s="349">
        <v>0</v>
      </c>
    </row>
    <row r="7" spans="1:3" ht="12.75">
      <c r="A7" s="349">
        <v>1247</v>
      </c>
      <c r="B7" s="349">
        <v>0</v>
      </c>
      <c r="C7" s="349">
        <v>0</v>
      </c>
    </row>
    <row r="8" spans="1:3" ht="12.75">
      <c r="A8" s="349">
        <v>892</v>
      </c>
      <c r="B8" s="349">
        <v>0</v>
      </c>
      <c r="C8" s="349">
        <v>0</v>
      </c>
    </row>
    <row r="9" spans="1:3" ht="12.75">
      <c r="A9" s="349">
        <v>2730</v>
      </c>
      <c r="B9" s="349">
        <v>0</v>
      </c>
      <c r="C9" s="349">
        <v>0</v>
      </c>
    </row>
    <row r="10" spans="1:3" ht="12.75">
      <c r="A10" s="349">
        <v>1078</v>
      </c>
      <c r="B10" s="349">
        <v>2</v>
      </c>
      <c r="C10" s="349">
        <v>0</v>
      </c>
    </row>
    <row r="11" spans="1:3" ht="12.75">
      <c r="A11" s="349">
        <v>1910</v>
      </c>
      <c r="B11" s="349">
        <v>0</v>
      </c>
      <c r="C11" s="349">
        <v>0</v>
      </c>
    </row>
    <row r="12" spans="1:3" ht="12.75">
      <c r="A12" s="349">
        <v>763</v>
      </c>
      <c r="B12" s="349">
        <v>0</v>
      </c>
      <c r="C12" s="349">
        <v>0</v>
      </c>
    </row>
    <row r="13" spans="1:3" ht="12.75">
      <c r="A13" s="349">
        <v>2252</v>
      </c>
      <c r="B13" s="349">
        <v>0</v>
      </c>
      <c r="C13" s="349">
        <v>0</v>
      </c>
    </row>
    <row r="14" spans="1:3" ht="12.75">
      <c r="A14" s="349">
        <v>2787</v>
      </c>
      <c r="B14" s="349">
        <v>0</v>
      </c>
      <c r="C14" s="349">
        <v>0</v>
      </c>
    </row>
    <row r="15" spans="1:3" ht="12.75">
      <c r="A15" s="349">
        <v>1473</v>
      </c>
      <c r="B15" s="349">
        <v>0</v>
      </c>
      <c r="C15" s="349">
        <v>0</v>
      </c>
    </row>
    <row r="16" spans="1:3" ht="12.75">
      <c r="A16" s="349">
        <v>2782</v>
      </c>
      <c r="B16" s="349">
        <v>0</v>
      </c>
      <c r="C16" s="349">
        <v>0</v>
      </c>
    </row>
    <row r="17" spans="1:3" ht="12.75">
      <c r="A17" s="349">
        <v>1670</v>
      </c>
      <c r="B17" s="349">
        <v>0</v>
      </c>
      <c r="C17" s="349">
        <v>0</v>
      </c>
    </row>
    <row r="18" spans="1:3" ht="12.75">
      <c r="A18" s="349">
        <v>1127</v>
      </c>
      <c r="B18" s="349">
        <v>0</v>
      </c>
      <c r="C18" s="349">
        <v>0</v>
      </c>
    </row>
    <row r="19" spans="1:3" ht="12.75">
      <c r="A19" s="349">
        <v>1299</v>
      </c>
      <c r="B19" s="349">
        <v>0</v>
      </c>
      <c r="C19" s="349">
        <v>0</v>
      </c>
    </row>
    <row r="20" spans="1:3" ht="12.75">
      <c r="A20" s="349">
        <v>869</v>
      </c>
      <c r="B20" s="349">
        <v>0</v>
      </c>
      <c r="C20" s="349">
        <v>0</v>
      </c>
    </row>
    <row r="21" spans="1:3" ht="12.75">
      <c r="A21" s="349">
        <v>4110</v>
      </c>
      <c r="B21" s="349">
        <v>0</v>
      </c>
      <c r="C21" s="349">
        <v>0</v>
      </c>
    </row>
    <row r="22" spans="1:3" ht="12.75">
      <c r="A22" s="349">
        <v>1335</v>
      </c>
      <c r="B22" s="349">
        <v>0</v>
      </c>
      <c r="C22" s="349">
        <v>0</v>
      </c>
    </row>
    <row r="23" spans="1:3" ht="12.75">
      <c r="A23" s="349">
        <v>1179</v>
      </c>
      <c r="B23" s="349">
        <v>0</v>
      </c>
      <c r="C23" s="349">
        <v>0</v>
      </c>
    </row>
    <row r="24" spans="1:3" ht="12.75">
      <c r="A24" s="349">
        <v>1180</v>
      </c>
      <c r="B24" s="349">
        <v>0</v>
      </c>
      <c r="C24" s="349">
        <v>0</v>
      </c>
    </row>
    <row r="25" spans="1:3" ht="12.75">
      <c r="A25" s="349">
        <v>765</v>
      </c>
      <c r="B25" s="349">
        <v>0</v>
      </c>
      <c r="C25" s="349">
        <v>0</v>
      </c>
    </row>
    <row r="26" spans="1:3" ht="12.75">
      <c r="A26" s="349">
        <v>1094</v>
      </c>
      <c r="B26" s="349">
        <v>0</v>
      </c>
      <c r="C26" s="349">
        <v>0</v>
      </c>
    </row>
    <row r="27" spans="1:3" ht="12.75">
      <c r="A27" s="349">
        <v>11628</v>
      </c>
      <c r="B27" s="349">
        <v>1</v>
      </c>
      <c r="C27" s="349">
        <v>0</v>
      </c>
    </row>
    <row r="28" spans="1:3" ht="12.75">
      <c r="A28" s="349">
        <v>865</v>
      </c>
      <c r="B28" s="349">
        <v>0</v>
      </c>
      <c r="C28" s="34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U569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2" width="3.00390625" style="1" customWidth="1"/>
    <col min="3" max="3" width="23.625" style="1" customWidth="1"/>
    <col min="4" max="4" width="8.00390625" style="1" customWidth="1"/>
    <col min="5" max="5" width="8.375" style="1" customWidth="1"/>
    <col min="6" max="6" width="8.625" style="1" customWidth="1"/>
    <col min="7" max="8" width="9.00390625" style="1" customWidth="1"/>
    <col min="9" max="12" width="9.125" style="1" customWidth="1"/>
    <col min="13" max="13" width="9.375" style="1" customWidth="1"/>
    <col min="14" max="14" width="9.25390625" style="1" customWidth="1"/>
    <col min="15" max="15" width="11.25390625" style="1" customWidth="1"/>
    <col min="16" max="16384" width="9.125" style="1" customWidth="1"/>
  </cols>
  <sheetData>
    <row r="1" spans="13:14" ht="12.75">
      <c r="M1" s="512" t="s">
        <v>423</v>
      </c>
      <c r="N1" s="512"/>
    </row>
    <row r="2" spans="1:15" ht="18.75">
      <c r="A2" s="607" t="s">
        <v>422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354"/>
    </row>
    <row r="4" spans="2:14" ht="19.5" customHeight="1">
      <c r="B4" s="476" t="s">
        <v>2</v>
      </c>
      <c r="C4" s="509" t="s">
        <v>78</v>
      </c>
      <c r="D4" s="509" t="s">
        <v>368</v>
      </c>
      <c r="E4" s="509"/>
      <c r="F4" s="509"/>
      <c r="G4" s="608" t="s">
        <v>421</v>
      </c>
      <c r="H4" s="608"/>
      <c r="I4" s="608"/>
      <c r="J4" s="608"/>
      <c r="K4" s="608"/>
      <c r="L4" s="608"/>
      <c r="M4" s="608"/>
      <c r="N4" s="608"/>
    </row>
    <row r="5" spans="2:14" ht="14.25" customHeight="1">
      <c r="B5" s="476"/>
      <c r="C5" s="509"/>
      <c r="D5" s="509" t="s">
        <v>4</v>
      </c>
      <c r="E5" s="509" t="s">
        <v>5</v>
      </c>
      <c r="F5" s="535" t="s">
        <v>111</v>
      </c>
      <c r="G5" s="509" t="s">
        <v>13</v>
      </c>
      <c r="H5" s="509"/>
      <c r="I5" s="509"/>
      <c r="J5" s="509"/>
      <c r="K5" s="509" t="s">
        <v>366</v>
      </c>
      <c r="L5" s="509"/>
      <c r="M5" s="509"/>
      <c r="N5" s="509"/>
    </row>
    <row r="6" spans="2:14" ht="12.75" customHeight="1">
      <c r="B6" s="476"/>
      <c r="C6" s="509"/>
      <c r="D6" s="509"/>
      <c r="E6" s="509"/>
      <c r="F6" s="535"/>
      <c r="G6" s="509" t="s">
        <v>4</v>
      </c>
      <c r="H6" s="509" t="s">
        <v>5</v>
      </c>
      <c r="I6" s="535" t="s">
        <v>354</v>
      </c>
      <c r="J6" s="535" t="s">
        <v>354</v>
      </c>
      <c r="K6" s="509" t="s">
        <v>4</v>
      </c>
      <c r="L6" s="509" t="s">
        <v>5</v>
      </c>
      <c r="M6" s="535" t="s">
        <v>365</v>
      </c>
      <c r="N6" s="535" t="s">
        <v>365</v>
      </c>
    </row>
    <row r="7" spans="2:18" ht="54.75" customHeight="1">
      <c r="B7" s="476"/>
      <c r="C7" s="509"/>
      <c r="D7" s="509"/>
      <c r="E7" s="509"/>
      <c r="F7" s="535"/>
      <c r="G7" s="509"/>
      <c r="H7" s="509"/>
      <c r="I7" s="535"/>
      <c r="J7" s="535"/>
      <c r="K7" s="509"/>
      <c r="L7" s="509"/>
      <c r="M7" s="535"/>
      <c r="N7" s="535"/>
      <c r="O7" s="20"/>
      <c r="P7" s="20"/>
      <c r="Q7" s="20"/>
      <c r="R7" s="20"/>
    </row>
    <row r="8" spans="2:18" ht="12.75" customHeight="1">
      <c r="B8" s="60" t="s">
        <v>8</v>
      </c>
      <c r="C8" s="60" t="s">
        <v>9</v>
      </c>
      <c r="D8" s="60">
        <v>1</v>
      </c>
      <c r="E8" s="60">
        <v>2</v>
      </c>
      <c r="F8" s="61">
        <v>3</v>
      </c>
      <c r="G8" s="60">
        <v>4</v>
      </c>
      <c r="H8" s="60">
        <v>5</v>
      </c>
      <c r="I8" s="61">
        <v>6</v>
      </c>
      <c r="J8" s="61">
        <v>7</v>
      </c>
      <c r="K8" s="60">
        <v>8</v>
      </c>
      <c r="L8" s="60">
        <v>9</v>
      </c>
      <c r="M8" s="61">
        <v>10</v>
      </c>
      <c r="N8" s="61">
        <v>11</v>
      </c>
      <c r="O8" s="20"/>
      <c r="P8" s="20"/>
      <c r="Q8" s="20"/>
      <c r="R8" s="20"/>
    </row>
    <row r="9" spans="2:18" ht="12.75" customHeight="1">
      <c r="B9" s="19">
        <v>1</v>
      </c>
      <c r="C9" s="346" t="s">
        <v>66</v>
      </c>
      <c r="D9" s="123">
        <v>5808</v>
      </c>
      <c r="E9" s="123">
        <v>5097</v>
      </c>
      <c r="F9" s="184">
        <v>-12.241735537190081</v>
      </c>
      <c r="G9" s="123">
        <v>2809</v>
      </c>
      <c r="H9" s="353">
        <v>2139</v>
      </c>
      <c r="I9" s="184">
        <v>48.36432506887052</v>
      </c>
      <c r="J9" s="184">
        <v>41.965862271924664</v>
      </c>
      <c r="K9" s="123">
        <v>422</v>
      </c>
      <c r="L9" s="353">
        <v>363</v>
      </c>
      <c r="M9" s="184">
        <v>15.02313990744037</v>
      </c>
      <c r="N9" s="184">
        <v>16.97054698457223</v>
      </c>
      <c r="O9" s="20">
        <f aca="true" t="shared" si="0" ref="O9:O36">H9*100/E9</f>
        <v>41.965862271924664</v>
      </c>
      <c r="P9" s="20">
        <f aca="true" t="shared" si="1" ref="P9:P36">L9*100/E9</f>
        <v>7.121836374337846</v>
      </c>
      <c r="Q9" s="20"/>
      <c r="R9" s="20">
        <f aca="true" t="shared" si="2" ref="R9:R36">(E9/D9*100)-100</f>
        <v>-12.241735537190081</v>
      </c>
    </row>
    <row r="10" spans="2:18" ht="12.75" customHeight="1">
      <c r="B10" s="19">
        <v>2</v>
      </c>
      <c r="C10" s="346" t="s">
        <v>65</v>
      </c>
      <c r="D10" s="123">
        <v>2292</v>
      </c>
      <c r="E10" s="123">
        <v>1833</v>
      </c>
      <c r="F10" s="184">
        <v>-20.026178010471213</v>
      </c>
      <c r="G10" s="123">
        <v>990</v>
      </c>
      <c r="H10" s="353">
        <v>713</v>
      </c>
      <c r="I10" s="184">
        <v>43.19371727748691</v>
      </c>
      <c r="J10" s="184">
        <v>38.89798145117294</v>
      </c>
      <c r="K10" s="123">
        <v>168</v>
      </c>
      <c r="L10" s="353">
        <v>131</v>
      </c>
      <c r="M10" s="184">
        <v>16.96969696969697</v>
      </c>
      <c r="N10" s="184">
        <v>18.37307152875175</v>
      </c>
      <c r="O10" s="20">
        <f t="shared" si="0"/>
        <v>38.89798145117294</v>
      </c>
      <c r="P10" s="20">
        <f t="shared" si="1"/>
        <v>7.146753955264594</v>
      </c>
      <c r="Q10" s="20"/>
      <c r="R10" s="20">
        <f t="shared" si="2"/>
        <v>-20.026178010471213</v>
      </c>
    </row>
    <row r="11" spans="2:18" ht="12.75" customHeight="1">
      <c r="B11" s="19">
        <v>3</v>
      </c>
      <c r="C11" s="346" t="s">
        <v>64</v>
      </c>
      <c r="D11" s="123">
        <v>2066</v>
      </c>
      <c r="E11" s="123">
        <v>1583</v>
      </c>
      <c r="F11" s="184">
        <v>-23.37850919651501</v>
      </c>
      <c r="G11" s="123">
        <v>710</v>
      </c>
      <c r="H11" s="353">
        <v>536</v>
      </c>
      <c r="I11" s="184">
        <v>34.36592449177154</v>
      </c>
      <c r="J11" s="184">
        <v>33.85975994946305</v>
      </c>
      <c r="K11" s="123">
        <v>187</v>
      </c>
      <c r="L11" s="353">
        <v>111</v>
      </c>
      <c r="M11" s="184">
        <v>26.338028169014084</v>
      </c>
      <c r="N11" s="184">
        <v>20.708955223880597</v>
      </c>
      <c r="O11" s="20">
        <f t="shared" si="0"/>
        <v>33.85975994946305</v>
      </c>
      <c r="P11" s="20">
        <f t="shared" si="1"/>
        <v>7.012002526847757</v>
      </c>
      <c r="Q11" s="20"/>
      <c r="R11" s="20">
        <f t="shared" si="2"/>
        <v>-23.37850919651501</v>
      </c>
    </row>
    <row r="12" spans="2:18" ht="12.75" customHeight="1">
      <c r="B12" s="19">
        <v>4</v>
      </c>
      <c r="C12" s="346" t="s">
        <v>63</v>
      </c>
      <c r="D12" s="123">
        <v>9579</v>
      </c>
      <c r="E12" s="123">
        <v>9281</v>
      </c>
      <c r="F12" s="184">
        <v>-3.1109719177367197</v>
      </c>
      <c r="G12" s="123">
        <v>4209</v>
      </c>
      <c r="H12" s="353">
        <v>3578</v>
      </c>
      <c r="I12" s="184">
        <v>43.939868462261195</v>
      </c>
      <c r="J12" s="184">
        <v>38.551880185324855</v>
      </c>
      <c r="K12" s="123">
        <v>1666</v>
      </c>
      <c r="L12" s="353">
        <v>1356</v>
      </c>
      <c r="M12" s="184">
        <v>39.58184842005227</v>
      </c>
      <c r="N12" s="184">
        <v>37.89826718837339</v>
      </c>
      <c r="O12" s="20">
        <f t="shared" si="0"/>
        <v>38.551880185324855</v>
      </c>
      <c r="P12" s="20">
        <f t="shared" si="1"/>
        <v>14.610494558775994</v>
      </c>
      <c r="Q12" s="20"/>
      <c r="R12" s="20">
        <f t="shared" si="2"/>
        <v>-3.1109719177367197</v>
      </c>
    </row>
    <row r="13" spans="2:18" ht="12.75" customHeight="1">
      <c r="B13" s="19">
        <v>5</v>
      </c>
      <c r="C13" s="346" t="s">
        <v>62</v>
      </c>
      <c r="D13" s="123">
        <v>9505</v>
      </c>
      <c r="E13" s="123">
        <v>7834</v>
      </c>
      <c r="F13" s="184">
        <v>-17.580220936349292</v>
      </c>
      <c r="G13" s="123">
        <v>3973</v>
      </c>
      <c r="H13" s="353">
        <v>3492</v>
      </c>
      <c r="I13" s="184">
        <v>41.799053129931615</v>
      </c>
      <c r="J13" s="184">
        <v>44.57492979320909</v>
      </c>
      <c r="K13" s="123">
        <v>849</v>
      </c>
      <c r="L13" s="353">
        <v>525</v>
      </c>
      <c r="M13" s="184">
        <v>21.369242386106215</v>
      </c>
      <c r="N13" s="184">
        <v>15.034364261168385</v>
      </c>
      <c r="O13" s="20">
        <f t="shared" si="0"/>
        <v>44.57492979320909</v>
      </c>
      <c r="P13" s="20">
        <f t="shared" si="1"/>
        <v>6.701557314271126</v>
      </c>
      <c r="Q13" s="20"/>
      <c r="R13" s="20">
        <f t="shared" si="2"/>
        <v>-17.580220936349292</v>
      </c>
    </row>
    <row r="14" spans="2:18" ht="12.75" customHeight="1">
      <c r="B14" s="19">
        <v>6</v>
      </c>
      <c r="C14" s="346" t="s">
        <v>61</v>
      </c>
      <c r="D14" s="123">
        <v>2303</v>
      </c>
      <c r="E14" s="123">
        <v>2074</v>
      </c>
      <c r="F14" s="184">
        <v>-9.943551888840645</v>
      </c>
      <c r="G14" s="123">
        <v>1178</v>
      </c>
      <c r="H14" s="353">
        <v>827</v>
      </c>
      <c r="I14" s="184">
        <v>51.150673035171515</v>
      </c>
      <c r="J14" s="184">
        <v>39.87463837994214</v>
      </c>
      <c r="K14" s="123">
        <v>299</v>
      </c>
      <c r="L14" s="353">
        <v>267</v>
      </c>
      <c r="M14" s="184">
        <v>25.382003395585738</v>
      </c>
      <c r="N14" s="184">
        <v>32.285368802902056</v>
      </c>
      <c r="O14" s="20">
        <f t="shared" si="0"/>
        <v>39.87463837994214</v>
      </c>
      <c r="P14" s="20">
        <f t="shared" si="1"/>
        <v>12.873674059787849</v>
      </c>
      <c r="Q14" s="20"/>
      <c r="R14" s="20">
        <f t="shared" si="2"/>
        <v>-9.943551888840645</v>
      </c>
    </row>
    <row r="15" spans="2:18" ht="12.75" customHeight="1">
      <c r="B15" s="19">
        <v>7</v>
      </c>
      <c r="C15" s="346" t="s">
        <v>60</v>
      </c>
      <c r="D15" s="123">
        <v>1437</v>
      </c>
      <c r="E15" s="123">
        <v>1457</v>
      </c>
      <c r="F15" s="184">
        <v>1.3917884481558787</v>
      </c>
      <c r="G15" s="123">
        <v>405</v>
      </c>
      <c r="H15" s="353">
        <v>565</v>
      </c>
      <c r="I15" s="184">
        <v>28.183716075156575</v>
      </c>
      <c r="J15" s="184">
        <v>38.77831159917639</v>
      </c>
      <c r="K15" s="123">
        <v>171</v>
      </c>
      <c r="L15" s="353">
        <v>165</v>
      </c>
      <c r="M15" s="184">
        <v>42.22222222222222</v>
      </c>
      <c r="N15" s="184">
        <v>29.20353982300885</v>
      </c>
      <c r="O15" s="20">
        <f t="shared" si="0"/>
        <v>38.77831159917639</v>
      </c>
      <c r="P15" s="20">
        <f t="shared" si="1"/>
        <v>11.324639670555937</v>
      </c>
      <c r="Q15" s="20"/>
      <c r="R15" s="20">
        <f t="shared" si="2"/>
        <v>1.3917884481558787</v>
      </c>
    </row>
    <row r="16" spans="2:18" ht="12.75" customHeight="1">
      <c r="B16" s="19">
        <v>8</v>
      </c>
      <c r="C16" s="346" t="s">
        <v>59</v>
      </c>
      <c r="D16" s="123">
        <v>4455</v>
      </c>
      <c r="E16" s="123">
        <v>3901</v>
      </c>
      <c r="F16" s="184">
        <v>-12.435465768799105</v>
      </c>
      <c r="G16" s="123">
        <v>1362</v>
      </c>
      <c r="H16" s="353">
        <v>1171</v>
      </c>
      <c r="I16" s="184">
        <v>30.57239057239057</v>
      </c>
      <c r="J16" s="184">
        <v>30.017944116893105</v>
      </c>
      <c r="K16" s="123">
        <v>272</v>
      </c>
      <c r="L16" s="353">
        <v>130</v>
      </c>
      <c r="M16" s="184">
        <v>19.970631424375917</v>
      </c>
      <c r="N16" s="184">
        <v>11.101622544833475</v>
      </c>
      <c r="O16" s="20">
        <f t="shared" si="0"/>
        <v>30.017944116893105</v>
      </c>
      <c r="P16" s="20">
        <f t="shared" si="1"/>
        <v>3.3324788515765187</v>
      </c>
      <c r="Q16" s="20"/>
      <c r="R16" s="20">
        <f t="shared" si="2"/>
        <v>-12.435465768799105</v>
      </c>
    </row>
    <row r="17" spans="2:18" ht="12.75" customHeight="1">
      <c r="B17" s="19">
        <v>9</v>
      </c>
      <c r="C17" s="346" t="s">
        <v>58</v>
      </c>
      <c r="D17" s="123">
        <v>1874</v>
      </c>
      <c r="E17" s="123">
        <v>1681</v>
      </c>
      <c r="F17" s="184">
        <v>-10.298826040554971</v>
      </c>
      <c r="G17" s="123">
        <v>726</v>
      </c>
      <c r="H17" s="353">
        <v>603</v>
      </c>
      <c r="I17" s="184">
        <v>38.740661686232656</v>
      </c>
      <c r="J17" s="184">
        <v>35.87150505651398</v>
      </c>
      <c r="K17" s="123">
        <v>123</v>
      </c>
      <c r="L17" s="353">
        <v>93</v>
      </c>
      <c r="M17" s="184">
        <v>16.94214876033058</v>
      </c>
      <c r="N17" s="184">
        <v>15.422885572139302</v>
      </c>
      <c r="O17" s="20">
        <f t="shared" si="0"/>
        <v>35.87150505651398</v>
      </c>
      <c r="P17" s="20">
        <f t="shared" si="1"/>
        <v>5.532421177870315</v>
      </c>
      <c r="Q17" s="20"/>
      <c r="R17" s="20">
        <f t="shared" si="2"/>
        <v>-10.298826040554971</v>
      </c>
    </row>
    <row r="18" spans="2:18" ht="12.75" customHeight="1">
      <c r="B18" s="19">
        <v>10</v>
      </c>
      <c r="C18" s="346" t="s">
        <v>57</v>
      </c>
      <c r="D18" s="123">
        <v>3822</v>
      </c>
      <c r="E18" s="123">
        <v>3799</v>
      </c>
      <c r="F18" s="184">
        <v>-0.6017791732077455</v>
      </c>
      <c r="G18" s="123">
        <v>1585</v>
      </c>
      <c r="H18" s="353">
        <v>1889</v>
      </c>
      <c r="I18" s="184">
        <v>41.47043432757719</v>
      </c>
      <c r="J18" s="184">
        <v>49.7236114767044</v>
      </c>
      <c r="K18" s="123">
        <v>594</v>
      </c>
      <c r="L18" s="353">
        <v>556</v>
      </c>
      <c r="M18" s="184">
        <v>37.47634069400631</v>
      </c>
      <c r="N18" s="184">
        <v>29.433562731604024</v>
      </c>
      <c r="O18" s="20">
        <f t="shared" si="0"/>
        <v>49.7236114767044</v>
      </c>
      <c r="P18" s="20">
        <f t="shared" si="1"/>
        <v>14.635430376414845</v>
      </c>
      <c r="Q18" s="20"/>
      <c r="R18" s="20">
        <f t="shared" si="2"/>
        <v>-0.6017791732077455</v>
      </c>
    </row>
    <row r="19" spans="2:18" ht="12.75" customHeight="1">
      <c r="B19" s="19">
        <v>11</v>
      </c>
      <c r="C19" s="346" t="s">
        <v>56</v>
      </c>
      <c r="D19" s="123">
        <v>1621</v>
      </c>
      <c r="E19" s="123">
        <v>1321</v>
      </c>
      <c r="F19" s="184">
        <v>-18.507094386181365</v>
      </c>
      <c r="G19" s="123">
        <v>701</v>
      </c>
      <c r="H19" s="353">
        <v>558</v>
      </c>
      <c r="I19" s="184">
        <v>43.2449105490438</v>
      </c>
      <c r="J19" s="184">
        <v>42.24072672218016</v>
      </c>
      <c r="K19" s="123">
        <v>231</v>
      </c>
      <c r="L19" s="353">
        <v>224</v>
      </c>
      <c r="M19" s="184">
        <v>32.95292439372325</v>
      </c>
      <c r="N19" s="184">
        <v>40.14336917562724</v>
      </c>
      <c r="O19" s="20">
        <f t="shared" si="0"/>
        <v>42.24072672218016</v>
      </c>
      <c r="P19" s="20">
        <f t="shared" si="1"/>
        <v>16.95685087055261</v>
      </c>
      <c r="Q19" s="20"/>
      <c r="R19" s="20">
        <f t="shared" si="2"/>
        <v>-18.507094386181365</v>
      </c>
    </row>
    <row r="20" spans="2:18" ht="12.75" customHeight="1">
      <c r="B20" s="19">
        <v>12</v>
      </c>
      <c r="C20" s="346" t="s">
        <v>55</v>
      </c>
      <c r="D20" s="123">
        <v>3566</v>
      </c>
      <c r="E20" s="123">
        <v>3269</v>
      </c>
      <c r="F20" s="184">
        <v>-8.328659562535051</v>
      </c>
      <c r="G20" s="123">
        <v>1308</v>
      </c>
      <c r="H20" s="353">
        <v>1017</v>
      </c>
      <c r="I20" s="184">
        <v>36.67975322490185</v>
      </c>
      <c r="J20" s="184">
        <v>31.110431324564086</v>
      </c>
      <c r="K20" s="123">
        <v>320</v>
      </c>
      <c r="L20" s="353">
        <v>264</v>
      </c>
      <c r="M20" s="184">
        <v>24.464831804281346</v>
      </c>
      <c r="N20" s="184">
        <v>25.958702064896755</v>
      </c>
      <c r="O20" s="20">
        <f t="shared" si="0"/>
        <v>31.110431324564086</v>
      </c>
      <c r="P20" s="20">
        <f t="shared" si="1"/>
        <v>8.075864178647905</v>
      </c>
      <c r="Q20" s="20"/>
      <c r="R20" s="20">
        <f t="shared" si="2"/>
        <v>-8.328659562535051</v>
      </c>
    </row>
    <row r="21" spans="2:18" ht="12.75" customHeight="1">
      <c r="B21" s="19">
        <v>13</v>
      </c>
      <c r="C21" s="346" t="s">
        <v>54</v>
      </c>
      <c r="D21" s="123">
        <v>5276</v>
      </c>
      <c r="E21" s="123">
        <v>4709</v>
      </c>
      <c r="F21" s="184">
        <v>-10.746777862016671</v>
      </c>
      <c r="G21" s="123">
        <v>2358</v>
      </c>
      <c r="H21" s="353">
        <v>1922</v>
      </c>
      <c r="I21" s="184">
        <v>44.69294920394238</v>
      </c>
      <c r="J21" s="184">
        <v>40.81545975791038</v>
      </c>
      <c r="K21" s="123">
        <v>567</v>
      </c>
      <c r="L21" s="353">
        <v>530</v>
      </c>
      <c r="M21" s="184">
        <v>24.045801526717558</v>
      </c>
      <c r="N21" s="184">
        <v>27.57544224765869</v>
      </c>
      <c r="O21" s="20">
        <f t="shared" si="0"/>
        <v>40.81545975791038</v>
      </c>
      <c r="P21" s="20">
        <f t="shared" si="1"/>
        <v>11.25504353365895</v>
      </c>
      <c r="Q21" s="20"/>
      <c r="R21" s="20">
        <f t="shared" si="2"/>
        <v>-10.746777862016671</v>
      </c>
    </row>
    <row r="22" spans="2:18" ht="12.75" customHeight="1">
      <c r="B22" s="19">
        <v>14</v>
      </c>
      <c r="C22" s="346" t="s">
        <v>53</v>
      </c>
      <c r="D22" s="123">
        <v>2667</v>
      </c>
      <c r="E22" s="123">
        <v>2253</v>
      </c>
      <c r="F22" s="184">
        <v>-15.523059617547801</v>
      </c>
      <c r="G22" s="123">
        <v>992</v>
      </c>
      <c r="H22" s="353">
        <v>780</v>
      </c>
      <c r="I22" s="184">
        <v>37.19535058117735</v>
      </c>
      <c r="J22" s="184">
        <v>34.62050599201065</v>
      </c>
      <c r="K22" s="123">
        <v>286</v>
      </c>
      <c r="L22" s="353">
        <v>236</v>
      </c>
      <c r="M22" s="184">
        <v>28.830645161290324</v>
      </c>
      <c r="N22" s="184">
        <v>30.256410256410255</v>
      </c>
      <c r="O22" s="20">
        <f t="shared" si="0"/>
        <v>34.62050599201065</v>
      </c>
      <c r="P22" s="20">
        <f t="shared" si="1"/>
        <v>10.474922325787839</v>
      </c>
      <c r="Q22" s="20"/>
      <c r="R22" s="20">
        <f t="shared" si="2"/>
        <v>-15.523059617547801</v>
      </c>
    </row>
    <row r="23" spans="2:18" ht="12.75" customHeight="1">
      <c r="B23" s="19">
        <v>15</v>
      </c>
      <c r="C23" s="346" t="s">
        <v>52</v>
      </c>
      <c r="D23" s="123">
        <v>5258</v>
      </c>
      <c r="E23" s="123">
        <v>4567</v>
      </c>
      <c r="F23" s="184">
        <v>-13.14187904146064</v>
      </c>
      <c r="G23" s="123">
        <v>2070</v>
      </c>
      <c r="H23" s="353">
        <v>1785</v>
      </c>
      <c r="I23" s="184">
        <v>39.36858120958539</v>
      </c>
      <c r="J23" s="184">
        <v>39.08473834026714</v>
      </c>
      <c r="K23" s="123">
        <v>541</v>
      </c>
      <c r="L23" s="353">
        <v>410</v>
      </c>
      <c r="M23" s="184">
        <v>26.135265700483092</v>
      </c>
      <c r="N23" s="184">
        <v>22.969187675070028</v>
      </c>
      <c r="O23" s="20">
        <f t="shared" si="0"/>
        <v>39.08473834026714</v>
      </c>
      <c r="P23" s="20">
        <f t="shared" si="1"/>
        <v>8.977446901686008</v>
      </c>
      <c r="Q23" s="20"/>
      <c r="R23" s="20">
        <f t="shared" si="2"/>
        <v>-13.14187904146064</v>
      </c>
    </row>
    <row r="24" spans="2:18" ht="12.75" customHeight="1">
      <c r="B24" s="19">
        <v>16</v>
      </c>
      <c r="C24" s="346" t="s">
        <v>51</v>
      </c>
      <c r="D24" s="123">
        <v>3149</v>
      </c>
      <c r="E24" s="123">
        <v>2643</v>
      </c>
      <c r="F24" s="184">
        <v>-16.0685932041918</v>
      </c>
      <c r="G24" s="123">
        <v>1477</v>
      </c>
      <c r="H24" s="353">
        <v>973</v>
      </c>
      <c r="I24" s="184">
        <v>46.90377897745316</v>
      </c>
      <c r="J24" s="184">
        <v>36.81422625804011</v>
      </c>
      <c r="K24" s="123">
        <v>282</v>
      </c>
      <c r="L24" s="353">
        <v>194</v>
      </c>
      <c r="M24" s="184">
        <v>19.092755585646582</v>
      </c>
      <c r="N24" s="184">
        <v>19.938335046248714</v>
      </c>
      <c r="O24" s="20">
        <f t="shared" si="0"/>
        <v>36.81422625804011</v>
      </c>
      <c r="P24" s="20">
        <f t="shared" si="1"/>
        <v>7.340143776012107</v>
      </c>
      <c r="Q24" s="20"/>
      <c r="R24" s="20">
        <f t="shared" si="2"/>
        <v>-16.0685932041918</v>
      </c>
    </row>
    <row r="25" spans="2:18" ht="12.75" customHeight="1">
      <c r="B25" s="19">
        <v>17</v>
      </c>
      <c r="C25" s="346" t="s">
        <v>50</v>
      </c>
      <c r="D25" s="123">
        <v>1955</v>
      </c>
      <c r="E25" s="123">
        <v>1598</v>
      </c>
      <c r="F25" s="184">
        <v>-18.26086956521739</v>
      </c>
      <c r="G25" s="123">
        <v>721</v>
      </c>
      <c r="H25" s="353">
        <v>471</v>
      </c>
      <c r="I25" s="184">
        <v>36.87979539641944</v>
      </c>
      <c r="J25" s="184">
        <v>29.474342928660825</v>
      </c>
      <c r="K25" s="123">
        <v>144</v>
      </c>
      <c r="L25" s="353">
        <v>186</v>
      </c>
      <c r="M25" s="184">
        <v>19.972260748959776</v>
      </c>
      <c r="N25" s="184">
        <v>39.490445859872615</v>
      </c>
      <c r="O25" s="20">
        <f t="shared" si="0"/>
        <v>29.474342928660825</v>
      </c>
      <c r="P25" s="20">
        <f t="shared" si="1"/>
        <v>11.639549436795996</v>
      </c>
      <c r="Q25" s="20"/>
      <c r="R25" s="20">
        <f t="shared" si="2"/>
        <v>-18.26086956521739</v>
      </c>
    </row>
    <row r="26" spans="2:18" ht="12.75" customHeight="1">
      <c r="B26" s="19">
        <v>18</v>
      </c>
      <c r="C26" s="346" t="s">
        <v>49</v>
      </c>
      <c r="D26" s="123">
        <v>2548</v>
      </c>
      <c r="E26" s="123">
        <v>2042</v>
      </c>
      <c r="F26" s="184">
        <v>-19.858712715855575</v>
      </c>
      <c r="G26" s="123">
        <v>1018</v>
      </c>
      <c r="H26" s="353">
        <v>743</v>
      </c>
      <c r="I26" s="184">
        <v>39.95290423861852</v>
      </c>
      <c r="J26" s="184">
        <v>36.385896180215475</v>
      </c>
      <c r="K26" s="123">
        <v>182</v>
      </c>
      <c r="L26" s="353">
        <v>118</v>
      </c>
      <c r="M26" s="184">
        <v>17.87819253438114</v>
      </c>
      <c r="N26" s="184">
        <v>15.88156123822342</v>
      </c>
      <c r="O26" s="20">
        <f t="shared" si="0"/>
        <v>36.385896180215475</v>
      </c>
      <c r="P26" s="20">
        <f t="shared" si="1"/>
        <v>5.778648383937316</v>
      </c>
      <c r="Q26" s="20"/>
      <c r="R26" s="20">
        <f t="shared" si="2"/>
        <v>-19.858712715855575</v>
      </c>
    </row>
    <row r="27" spans="2:18" ht="12.75" customHeight="1">
      <c r="B27" s="19">
        <v>19</v>
      </c>
      <c r="C27" s="346" t="s">
        <v>48</v>
      </c>
      <c r="D27" s="123">
        <v>1666</v>
      </c>
      <c r="E27" s="123">
        <v>1347</v>
      </c>
      <c r="F27" s="184">
        <v>-19.147659063625454</v>
      </c>
      <c r="G27" s="123">
        <v>607</v>
      </c>
      <c r="H27" s="353">
        <v>478</v>
      </c>
      <c r="I27" s="184">
        <v>36.434573829531814</v>
      </c>
      <c r="J27" s="184">
        <v>35.48626577579807</v>
      </c>
      <c r="K27" s="123">
        <v>216</v>
      </c>
      <c r="L27" s="353">
        <v>122</v>
      </c>
      <c r="M27" s="184">
        <v>35.584843492586494</v>
      </c>
      <c r="N27" s="184">
        <v>25.523012552301257</v>
      </c>
      <c r="O27" s="20">
        <f t="shared" si="0"/>
        <v>35.48626577579807</v>
      </c>
      <c r="P27" s="20">
        <f t="shared" si="1"/>
        <v>9.057164068299926</v>
      </c>
      <c r="Q27" s="20"/>
      <c r="R27" s="20">
        <f t="shared" si="2"/>
        <v>-19.147659063625454</v>
      </c>
    </row>
    <row r="28" spans="2:18" ht="12.75" customHeight="1">
      <c r="B28" s="19">
        <v>20</v>
      </c>
      <c r="C28" s="346" t="s">
        <v>47</v>
      </c>
      <c r="D28" s="123">
        <v>8643</v>
      </c>
      <c r="E28" s="123">
        <v>6776</v>
      </c>
      <c r="F28" s="184">
        <v>-21.601295846349643</v>
      </c>
      <c r="G28" s="123">
        <v>3026</v>
      </c>
      <c r="H28" s="353">
        <v>2666</v>
      </c>
      <c r="I28" s="184">
        <v>35.01099155385862</v>
      </c>
      <c r="J28" s="184">
        <v>39.34474616292798</v>
      </c>
      <c r="K28" s="123">
        <v>448</v>
      </c>
      <c r="L28" s="353">
        <v>0</v>
      </c>
      <c r="M28" s="184">
        <v>14.805023132848644</v>
      </c>
      <c r="N28" s="184">
        <v>0</v>
      </c>
      <c r="O28" s="20">
        <f t="shared" si="0"/>
        <v>39.34474616292798</v>
      </c>
      <c r="P28" s="20">
        <f t="shared" si="1"/>
        <v>0</v>
      </c>
      <c r="Q28" s="20"/>
      <c r="R28" s="20">
        <f t="shared" si="2"/>
        <v>-21.601295846349643</v>
      </c>
    </row>
    <row r="29" spans="2:18" ht="12.75" customHeight="1">
      <c r="B29" s="19">
        <v>21</v>
      </c>
      <c r="C29" s="346" t="s">
        <v>46</v>
      </c>
      <c r="D29" s="123">
        <v>2522</v>
      </c>
      <c r="E29" s="123">
        <v>2123</v>
      </c>
      <c r="F29" s="184">
        <v>-15.82077716098334</v>
      </c>
      <c r="G29" s="123">
        <v>981</v>
      </c>
      <c r="H29" s="353">
        <v>788</v>
      </c>
      <c r="I29" s="184">
        <v>38.89770023790642</v>
      </c>
      <c r="J29" s="184">
        <v>37.1172868582195</v>
      </c>
      <c r="K29" s="123">
        <v>352</v>
      </c>
      <c r="L29" s="353">
        <v>162</v>
      </c>
      <c r="M29" s="184">
        <v>35.881753312945975</v>
      </c>
      <c r="N29" s="184">
        <v>20.558375634517766</v>
      </c>
      <c r="O29" s="20">
        <f t="shared" si="0"/>
        <v>37.1172868582195</v>
      </c>
      <c r="P29" s="20">
        <f t="shared" si="1"/>
        <v>7.630711257654263</v>
      </c>
      <c r="Q29" s="20"/>
      <c r="R29" s="20">
        <f t="shared" si="2"/>
        <v>-15.82077716098334</v>
      </c>
    </row>
    <row r="30" spans="2:18" ht="12.75" customHeight="1">
      <c r="B30" s="19">
        <v>22</v>
      </c>
      <c r="C30" s="346" t="s">
        <v>45</v>
      </c>
      <c r="D30" s="123">
        <v>2409</v>
      </c>
      <c r="E30" s="123">
        <v>2024</v>
      </c>
      <c r="F30" s="184">
        <v>-15.981735159817362</v>
      </c>
      <c r="G30" s="123">
        <v>1146</v>
      </c>
      <c r="H30" s="353">
        <v>845</v>
      </c>
      <c r="I30" s="184">
        <v>47.57160647571607</v>
      </c>
      <c r="J30" s="184">
        <v>41.74901185770751</v>
      </c>
      <c r="K30" s="123">
        <v>262</v>
      </c>
      <c r="L30" s="353">
        <v>251</v>
      </c>
      <c r="M30" s="184">
        <v>22.862129144851657</v>
      </c>
      <c r="N30" s="184">
        <v>29.704142011834318</v>
      </c>
      <c r="O30" s="20">
        <f t="shared" si="0"/>
        <v>41.74901185770751</v>
      </c>
      <c r="P30" s="20">
        <f t="shared" si="1"/>
        <v>12.401185770750988</v>
      </c>
      <c r="Q30" s="20"/>
      <c r="R30" s="20">
        <f t="shared" si="2"/>
        <v>-15.981735159817362</v>
      </c>
    </row>
    <row r="31" spans="2:18" ht="12.75" customHeight="1">
      <c r="B31" s="19">
        <v>23</v>
      </c>
      <c r="C31" s="346" t="s">
        <v>44</v>
      </c>
      <c r="D31" s="123">
        <v>2359</v>
      </c>
      <c r="E31" s="123">
        <v>1993</v>
      </c>
      <c r="F31" s="184">
        <v>-15.515048749470111</v>
      </c>
      <c r="G31" s="123">
        <v>1010</v>
      </c>
      <c r="H31" s="353">
        <v>813</v>
      </c>
      <c r="I31" s="184">
        <v>42.81475201356507</v>
      </c>
      <c r="J31" s="184">
        <v>40.79277471149022</v>
      </c>
      <c r="K31" s="123">
        <v>119</v>
      </c>
      <c r="L31" s="353">
        <v>131</v>
      </c>
      <c r="M31" s="184">
        <v>11.782178217821782</v>
      </c>
      <c r="N31" s="184">
        <v>16.113161131611317</v>
      </c>
      <c r="O31" s="20">
        <f t="shared" si="0"/>
        <v>40.79277471149022</v>
      </c>
      <c r="P31" s="20">
        <f t="shared" si="1"/>
        <v>6.573005519317611</v>
      </c>
      <c r="Q31" s="20"/>
      <c r="R31" s="20">
        <f t="shared" si="2"/>
        <v>-15.515048749470111</v>
      </c>
    </row>
    <row r="32" spans="2:18" ht="12.75" customHeight="1">
      <c r="B32" s="19">
        <v>24</v>
      </c>
      <c r="C32" s="346" t="s">
        <v>43</v>
      </c>
      <c r="D32" s="123">
        <v>1427</v>
      </c>
      <c r="E32" s="123">
        <v>1263</v>
      </c>
      <c r="F32" s="184">
        <v>-11.492641906096708</v>
      </c>
      <c r="G32" s="123">
        <v>616</v>
      </c>
      <c r="H32" s="353">
        <v>498</v>
      </c>
      <c r="I32" s="184">
        <v>43.16748423265592</v>
      </c>
      <c r="J32" s="184">
        <v>39.42992874109264</v>
      </c>
      <c r="K32" s="123">
        <v>259</v>
      </c>
      <c r="L32" s="353">
        <v>160</v>
      </c>
      <c r="M32" s="184">
        <v>42.04545454545455</v>
      </c>
      <c r="N32" s="184">
        <v>32.1285140562249</v>
      </c>
      <c r="O32" s="20">
        <f t="shared" si="0"/>
        <v>39.42992874109264</v>
      </c>
      <c r="P32" s="20">
        <f t="shared" si="1"/>
        <v>12.66825019794141</v>
      </c>
      <c r="Q32" s="20"/>
      <c r="R32" s="20">
        <f t="shared" si="2"/>
        <v>-11.492641906096708</v>
      </c>
    </row>
    <row r="33" spans="2:18" ht="12.75" customHeight="1">
      <c r="B33" s="19">
        <v>25</v>
      </c>
      <c r="C33" s="346" t="s">
        <v>42</v>
      </c>
      <c r="D33" s="123">
        <v>1892</v>
      </c>
      <c r="E33" s="123">
        <v>1634</v>
      </c>
      <c r="F33" s="184">
        <v>-13.63636363636364</v>
      </c>
      <c r="G33" s="123">
        <v>666</v>
      </c>
      <c r="H33" s="353">
        <v>540</v>
      </c>
      <c r="I33" s="184">
        <v>35.20084566596194</v>
      </c>
      <c r="J33" s="184">
        <v>33.047735618115055</v>
      </c>
      <c r="K33" s="123">
        <v>168</v>
      </c>
      <c r="L33" s="353">
        <v>125</v>
      </c>
      <c r="M33" s="184">
        <v>25.225225225225227</v>
      </c>
      <c r="N33" s="184">
        <v>23.14814814814815</v>
      </c>
      <c r="O33" s="20">
        <f t="shared" si="0"/>
        <v>33.047735618115055</v>
      </c>
      <c r="P33" s="20">
        <f t="shared" si="1"/>
        <v>7.649938800489596</v>
      </c>
      <c r="Q33" s="20"/>
      <c r="R33" s="20">
        <f t="shared" si="2"/>
        <v>-13.63636363636364</v>
      </c>
    </row>
    <row r="34" spans="2:18" ht="12.75" customHeight="1">
      <c r="B34" s="19">
        <v>26</v>
      </c>
      <c r="C34" s="346" t="s">
        <v>41</v>
      </c>
      <c r="D34" s="123">
        <v>21973</v>
      </c>
      <c r="E34" s="123">
        <v>19450</v>
      </c>
      <c r="F34" s="184">
        <v>-11.482273699540343</v>
      </c>
      <c r="G34" s="123">
        <v>9963</v>
      </c>
      <c r="H34" s="353">
        <v>7822</v>
      </c>
      <c r="I34" s="184">
        <v>45.3420106494334</v>
      </c>
      <c r="J34" s="184">
        <v>40.2159383033419</v>
      </c>
      <c r="K34" s="123">
        <v>633</v>
      </c>
      <c r="L34" s="353">
        <v>3684</v>
      </c>
      <c r="M34" s="184">
        <v>6.35350797952424</v>
      </c>
      <c r="N34" s="184">
        <v>47.09792891843519</v>
      </c>
      <c r="O34" s="20">
        <f t="shared" si="0"/>
        <v>40.2159383033419</v>
      </c>
      <c r="P34" s="20">
        <f t="shared" si="1"/>
        <v>18.94087403598972</v>
      </c>
      <c r="Q34" s="20"/>
      <c r="R34" s="20">
        <f t="shared" si="2"/>
        <v>-11.482273699540343</v>
      </c>
    </row>
    <row r="35" spans="2:18" ht="12.75" customHeight="1">
      <c r="B35" s="19">
        <v>27</v>
      </c>
      <c r="C35" s="346" t="s">
        <v>40</v>
      </c>
      <c r="D35" s="123">
        <v>1558</v>
      </c>
      <c r="E35" s="123">
        <v>1340</v>
      </c>
      <c r="F35" s="184">
        <v>-13.992297817715013</v>
      </c>
      <c r="G35" s="123">
        <v>553</v>
      </c>
      <c r="H35" s="353">
        <v>475</v>
      </c>
      <c r="I35" s="184">
        <v>35.49422336328627</v>
      </c>
      <c r="J35" s="184">
        <v>35.44776119402985</v>
      </c>
      <c r="K35" s="123">
        <v>222</v>
      </c>
      <c r="L35" s="353">
        <v>158</v>
      </c>
      <c r="M35" s="184">
        <v>40.14466546112116</v>
      </c>
      <c r="N35" s="184">
        <v>33.26315789473684</v>
      </c>
      <c r="O35" s="20">
        <f t="shared" si="0"/>
        <v>35.44776119402985</v>
      </c>
      <c r="P35" s="20">
        <f t="shared" si="1"/>
        <v>11.791044776119403</v>
      </c>
      <c r="Q35" s="20"/>
      <c r="R35" s="20">
        <f t="shared" si="2"/>
        <v>-13.992297817715013</v>
      </c>
    </row>
    <row r="36" spans="2:18" ht="12.75" customHeight="1">
      <c r="B36" s="308"/>
      <c r="C36" s="352" t="s">
        <v>13</v>
      </c>
      <c r="D36" s="351">
        <v>113630</v>
      </c>
      <c r="E36" s="350">
        <v>98892</v>
      </c>
      <c r="F36" s="223">
        <v>-12.970166329314438</v>
      </c>
      <c r="G36" s="351">
        <v>47160</v>
      </c>
      <c r="H36" s="350">
        <v>38687</v>
      </c>
      <c r="I36" s="223">
        <v>41.5031241749538</v>
      </c>
      <c r="J36" s="223">
        <v>39.120454637382196</v>
      </c>
      <c r="K36" s="351">
        <v>9983</v>
      </c>
      <c r="L36" s="350">
        <v>10652</v>
      </c>
      <c r="M36" s="223">
        <v>21.168363019508057</v>
      </c>
      <c r="N36" s="223">
        <v>27.533796882673766</v>
      </c>
      <c r="O36" s="20">
        <f t="shared" si="0"/>
        <v>39.120454637382196</v>
      </c>
      <c r="P36" s="20">
        <f t="shared" si="1"/>
        <v>10.771346519435344</v>
      </c>
      <c r="Q36" s="20"/>
      <c r="R36" s="20">
        <f t="shared" si="2"/>
        <v>-12.970166329314438</v>
      </c>
    </row>
    <row r="37" spans="9:14" ht="14.25" customHeight="1">
      <c r="I37" s="234"/>
      <c r="J37" s="234"/>
      <c r="N37" s="234"/>
    </row>
    <row r="38" spans="3:14" ht="12.75">
      <c r="C38" s="1" t="s">
        <v>420</v>
      </c>
      <c r="I38" s="234"/>
      <c r="J38" s="234"/>
      <c r="N38" s="234"/>
    </row>
    <row r="39" spans="3:14" ht="12.75">
      <c r="C39" s="1" t="s">
        <v>419</v>
      </c>
      <c r="I39" s="234"/>
      <c r="J39" s="234"/>
      <c r="N39" s="234"/>
    </row>
    <row r="40" spans="9:14" ht="12.75">
      <c r="I40" s="234"/>
      <c r="J40" s="234"/>
      <c r="N40" s="234"/>
    </row>
    <row r="41" spans="9:14" ht="12.75">
      <c r="I41" s="234"/>
      <c r="J41" s="234"/>
      <c r="N41" s="234"/>
    </row>
    <row r="42" spans="9:14" ht="12.75">
      <c r="I42" s="234"/>
      <c r="J42" s="234"/>
      <c r="N42" s="234"/>
    </row>
    <row r="43" spans="9:14" ht="12.75">
      <c r="I43" s="234"/>
      <c r="J43" s="234"/>
      <c r="N43" s="234"/>
    </row>
    <row r="44" spans="9:14" ht="12.75">
      <c r="I44" s="234"/>
      <c r="J44" s="234"/>
      <c r="N44" s="234"/>
    </row>
    <row r="45" ht="12.75">
      <c r="N45" s="234"/>
    </row>
    <row r="46" ht="12.75">
      <c r="N46" s="234"/>
    </row>
    <row r="47" ht="12.75">
      <c r="N47" s="234"/>
    </row>
    <row r="48" ht="12.75">
      <c r="N48" s="234"/>
    </row>
    <row r="49" ht="12.75">
      <c r="N49" s="234"/>
    </row>
    <row r="50" ht="12.75">
      <c r="N50" s="234"/>
    </row>
    <row r="51" ht="12.75">
      <c r="N51" s="234"/>
    </row>
    <row r="52" ht="12.75">
      <c r="N52" s="234"/>
    </row>
    <row r="53" spans="14:21" ht="12.75">
      <c r="N53" s="234"/>
      <c r="O53" s="20"/>
      <c r="P53" s="20"/>
      <c r="Q53" s="20"/>
      <c r="R53" s="20"/>
      <c r="S53" s="20"/>
      <c r="T53" s="20"/>
      <c r="U53" s="20"/>
    </row>
    <row r="54" spans="14:21" ht="12.75">
      <c r="N54" s="234"/>
      <c r="O54" s="20"/>
      <c r="P54" s="20"/>
      <c r="Q54" s="20"/>
      <c r="R54" s="20"/>
      <c r="S54" s="20"/>
      <c r="T54" s="20"/>
      <c r="U54" s="20"/>
    </row>
    <row r="55" spans="14:21" ht="12.75">
      <c r="N55" s="234"/>
      <c r="O55" s="20"/>
      <c r="P55" s="20"/>
      <c r="Q55" s="20"/>
      <c r="R55" s="20"/>
      <c r="S55" s="20"/>
      <c r="T55" s="20"/>
      <c r="U55" s="20"/>
    </row>
    <row r="56" spans="14:21" ht="12.75">
      <c r="N56" s="234"/>
      <c r="O56" s="20"/>
      <c r="P56" s="20"/>
      <c r="Q56" s="20"/>
      <c r="R56" s="20"/>
      <c r="S56" s="20"/>
      <c r="T56" s="20"/>
      <c r="U56" s="20"/>
    </row>
    <row r="57" spans="14:21" ht="12.75">
      <c r="N57" s="234"/>
      <c r="O57" s="20"/>
      <c r="P57" s="20"/>
      <c r="Q57" s="20"/>
      <c r="R57" s="20"/>
      <c r="S57" s="20"/>
      <c r="T57" s="20"/>
      <c r="U57" s="20"/>
    </row>
    <row r="58" spans="14:21" ht="12.75">
      <c r="N58" s="234"/>
      <c r="O58" s="20"/>
      <c r="P58" s="20"/>
      <c r="Q58" s="20"/>
      <c r="R58" s="20"/>
      <c r="S58" s="20"/>
      <c r="T58" s="20"/>
      <c r="U58" s="20"/>
    </row>
    <row r="59" spans="14:21" ht="12.75">
      <c r="N59" s="234"/>
      <c r="O59" s="20"/>
      <c r="P59" s="20"/>
      <c r="Q59" s="20"/>
      <c r="R59" s="20"/>
      <c r="S59" s="20"/>
      <c r="T59" s="20"/>
      <c r="U59" s="20"/>
    </row>
    <row r="60" spans="14:21" ht="12.75">
      <c r="N60" s="234"/>
      <c r="O60" s="20"/>
      <c r="P60" s="20"/>
      <c r="Q60" s="20"/>
      <c r="R60" s="20"/>
      <c r="S60" s="20"/>
      <c r="T60" s="20"/>
      <c r="U60" s="20"/>
    </row>
    <row r="61" spans="14:21" ht="12.75">
      <c r="N61" s="234"/>
      <c r="O61" s="20"/>
      <c r="P61" s="20"/>
      <c r="Q61" s="20"/>
      <c r="R61" s="20"/>
      <c r="S61" s="20"/>
      <c r="T61" s="20"/>
      <c r="U61" s="20"/>
    </row>
    <row r="62" spans="15:21" ht="12.75">
      <c r="O62" s="20"/>
      <c r="P62" s="20"/>
      <c r="Q62" s="20"/>
      <c r="R62" s="20"/>
      <c r="S62" s="20"/>
      <c r="T62" s="20"/>
      <c r="U62" s="20"/>
    </row>
    <row r="63" spans="15:21" ht="12.75">
      <c r="O63" s="20"/>
      <c r="P63" s="20"/>
      <c r="Q63" s="20"/>
      <c r="R63" s="20"/>
      <c r="S63" s="20"/>
      <c r="T63" s="20"/>
      <c r="U63" s="20"/>
    </row>
    <row r="64" spans="15:21" ht="12.75">
      <c r="O64" s="20"/>
      <c r="P64" s="20"/>
      <c r="Q64" s="20"/>
      <c r="R64" s="20"/>
      <c r="S64" s="20"/>
      <c r="T64" s="20"/>
      <c r="U64" s="20"/>
    </row>
    <row r="65" spans="15:21" ht="12.75">
      <c r="O65" s="20"/>
      <c r="P65" s="20"/>
      <c r="Q65" s="20"/>
      <c r="R65" s="20"/>
      <c r="S65" s="20"/>
      <c r="T65" s="20"/>
      <c r="U65" s="20"/>
    </row>
    <row r="66" spans="15:21" ht="12.75">
      <c r="O66" s="20"/>
      <c r="P66" s="20"/>
      <c r="Q66" s="20"/>
      <c r="R66" s="20"/>
      <c r="S66" s="20"/>
      <c r="T66" s="20"/>
      <c r="U66" s="20"/>
    </row>
    <row r="67" spans="15:21" ht="12.75">
      <c r="O67" s="20"/>
      <c r="P67" s="20"/>
      <c r="Q67" s="20"/>
      <c r="R67" s="20"/>
      <c r="S67" s="20"/>
      <c r="T67" s="20"/>
      <c r="U67" s="20"/>
    </row>
    <row r="68" spans="15:21" ht="12.75">
      <c r="O68" s="20"/>
      <c r="P68" s="20"/>
      <c r="Q68" s="20"/>
      <c r="R68" s="20"/>
      <c r="S68" s="20"/>
      <c r="T68" s="20"/>
      <c r="U68" s="20"/>
    </row>
    <row r="69" spans="15:21" ht="12.75">
      <c r="O69" s="20"/>
      <c r="P69" s="20"/>
      <c r="Q69" s="20"/>
      <c r="R69" s="20"/>
      <c r="S69" s="20"/>
      <c r="T69" s="20"/>
      <c r="U69" s="20"/>
    </row>
    <row r="70" spans="15:21" ht="12.75">
      <c r="O70" s="20"/>
      <c r="P70" s="20"/>
      <c r="Q70" s="20"/>
      <c r="R70" s="20"/>
      <c r="S70" s="20"/>
      <c r="T70" s="20"/>
      <c r="U70" s="20"/>
    </row>
    <row r="71" spans="15:21" ht="12.75">
      <c r="O71" s="20"/>
      <c r="P71" s="20"/>
      <c r="Q71" s="20"/>
      <c r="R71" s="20"/>
      <c r="S71" s="20"/>
      <c r="T71" s="20"/>
      <c r="U71" s="20"/>
    </row>
    <row r="72" spans="15:21" ht="12.75">
      <c r="O72" s="20"/>
      <c r="P72" s="20"/>
      <c r="Q72" s="20"/>
      <c r="R72" s="20"/>
      <c r="S72" s="20"/>
      <c r="T72" s="20"/>
      <c r="U72" s="20"/>
    </row>
    <row r="73" spans="15:21" ht="12.75">
      <c r="O73" s="20"/>
      <c r="P73" s="20"/>
      <c r="Q73" s="20"/>
      <c r="R73" s="20"/>
      <c r="S73" s="20"/>
      <c r="T73" s="20"/>
      <c r="U73" s="20"/>
    </row>
    <row r="74" spans="15:21" ht="12.75">
      <c r="O74" s="20"/>
      <c r="P74" s="20"/>
      <c r="Q74" s="20"/>
      <c r="R74" s="20"/>
      <c r="S74" s="20"/>
      <c r="T74" s="20"/>
      <c r="U74" s="20"/>
    </row>
    <row r="75" spans="15:21" ht="12.75">
      <c r="O75" s="20"/>
      <c r="P75" s="20"/>
      <c r="Q75" s="20"/>
      <c r="R75" s="20"/>
      <c r="S75" s="20"/>
      <c r="T75" s="20"/>
      <c r="U75" s="20"/>
    </row>
    <row r="76" spans="15:21" ht="12.75">
      <c r="O76" s="20"/>
      <c r="P76" s="20"/>
      <c r="Q76" s="20"/>
      <c r="R76" s="20"/>
      <c r="S76" s="20"/>
      <c r="T76" s="20"/>
      <c r="U76" s="20"/>
    </row>
    <row r="77" spans="15:21" ht="12.75">
      <c r="O77" s="20"/>
      <c r="P77" s="20"/>
      <c r="Q77" s="20"/>
      <c r="R77" s="20"/>
      <c r="S77" s="20"/>
      <c r="T77" s="20"/>
      <c r="U77" s="20"/>
    </row>
    <row r="78" spans="15:21" ht="12.75">
      <c r="O78" s="20"/>
      <c r="P78" s="20"/>
      <c r="Q78" s="20"/>
      <c r="R78" s="20"/>
      <c r="S78" s="20"/>
      <c r="T78" s="20"/>
      <c r="U78" s="20"/>
    </row>
    <row r="79" spans="15:21" ht="12.75">
      <c r="O79" s="20"/>
      <c r="P79" s="20"/>
      <c r="Q79" s="20"/>
      <c r="R79" s="20"/>
      <c r="S79" s="20"/>
      <c r="T79" s="20"/>
      <c r="U79" s="20"/>
    </row>
    <row r="80" spans="15:21" ht="12.75">
      <c r="O80" s="20"/>
      <c r="P80" s="20"/>
      <c r="Q80" s="20"/>
      <c r="R80" s="20"/>
      <c r="S80" s="20"/>
      <c r="T80" s="20"/>
      <c r="U80" s="20"/>
    </row>
    <row r="81" spans="15:21" ht="12.75">
      <c r="O81" s="20"/>
      <c r="P81" s="20"/>
      <c r="Q81" s="20"/>
      <c r="R81" s="20"/>
      <c r="S81" s="20"/>
      <c r="T81" s="20"/>
      <c r="U81" s="20"/>
    </row>
    <row r="82" spans="15:21" ht="12.75">
      <c r="O82" s="20"/>
      <c r="P82" s="20"/>
      <c r="Q82" s="20"/>
      <c r="R82" s="20"/>
      <c r="S82" s="20"/>
      <c r="T82" s="20"/>
      <c r="U82" s="20"/>
    </row>
    <row r="83" spans="15:21" ht="12.75">
      <c r="O83" s="20"/>
      <c r="P83" s="20"/>
      <c r="Q83" s="20"/>
      <c r="R83" s="20"/>
      <c r="S83" s="20"/>
      <c r="T83" s="20"/>
      <c r="U83" s="20"/>
    </row>
    <row r="84" spans="15:21" ht="12.75">
      <c r="O84" s="20"/>
      <c r="P84" s="20"/>
      <c r="Q84" s="20"/>
      <c r="R84" s="20"/>
      <c r="S84" s="20"/>
      <c r="T84" s="20"/>
      <c r="U84" s="20"/>
    </row>
    <row r="85" spans="15:21" ht="12.75">
      <c r="O85" s="20"/>
      <c r="P85" s="20"/>
      <c r="Q85" s="20"/>
      <c r="R85" s="20"/>
      <c r="S85" s="20"/>
      <c r="T85" s="20"/>
      <c r="U85" s="20"/>
    </row>
    <row r="86" spans="15:21" ht="12.75">
      <c r="O86" s="20"/>
      <c r="P86" s="20"/>
      <c r="Q86" s="20"/>
      <c r="R86" s="20"/>
      <c r="S86" s="20"/>
      <c r="T86" s="20"/>
      <c r="U86" s="20"/>
    </row>
    <row r="87" spans="15:21" ht="12.75">
      <c r="O87" s="20"/>
      <c r="P87" s="20"/>
      <c r="Q87" s="20"/>
      <c r="R87" s="20"/>
      <c r="S87" s="20"/>
      <c r="T87" s="20"/>
      <c r="U87" s="20"/>
    </row>
    <row r="88" spans="15:21" ht="12.75">
      <c r="O88" s="20"/>
      <c r="P88" s="20"/>
      <c r="Q88" s="20"/>
      <c r="R88" s="20"/>
      <c r="S88" s="20"/>
      <c r="T88" s="20"/>
      <c r="U88" s="20"/>
    </row>
    <row r="89" spans="15:21" ht="12.75">
      <c r="O89" s="20"/>
      <c r="P89" s="20"/>
      <c r="Q89" s="20"/>
      <c r="R89" s="20"/>
      <c r="S89" s="20"/>
      <c r="T89" s="20"/>
      <c r="U89" s="20"/>
    </row>
    <row r="90" spans="15:21" ht="12.75">
      <c r="O90" s="20"/>
      <c r="P90" s="20"/>
      <c r="Q90" s="20"/>
      <c r="R90" s="20"/>
      <c r="S90" s="20"/>
      <c r="T90" s="20"/>
      <c r="U90" s="20"/>
    </row>
    <row r="91" spans="15:21" ht="12.75">
      <c r="O91" s="20"/>
      <c r="P91" s="20"/>
      <c r="Q91" s="20"/>
      <c r="R91" s="20"/>
      <c r="S91" s="20"/>
      <c r="T91" s="20"/>
      <c r="U91" s="20"/>
    </row>
    <row r="92" spans="15:21" ht="12.75">
      <c r="O92" s="20"/>
      <c r="P92" s="20"/>
      <c r="Q92" s="20"/>
      <c r="R92" s="20"/>
      <c r="S92" s="20"/>
      <c r="T92" s="20"/>
      <c r="U92" s="20"/>
    </row>
    <row r="93" spans="15:21" ht="12.75">
      <c r="O93" s="20"/>
      <c r="P93" s="20"/>
      <c r="Q93" s="20"/>
      <c r="R93" s="20"/>
      <c r="S93" s="20"/>
      <c r="T93" s="20"/>
      <c r="U93" s="20"/>
    </row>
    <row r="94" spans="15:21" ht="12.75">
      <c r="O94" s="20"/>
      <c r="P94" s="20"/>
      <c r="Q94" s="20"/>
      <c r="R94" s="20"/>
      <c r="S94" s="20"/>
      <c r="T94" s="20"/>
      <c r="U94" s="20"/>
    </row>
    <row r="95" spans="15:21" ht="12.75">
      <c r="O95" s="20"/>
      <c r="P95" s="20"/>
      <c r="Q95" s="20"/>
      <c r="R95" s="20"/>
      <c r="S95" s="20"/>
      <c r="T95" s="20"/>
      <c r="U95" s="20"/>
    </row>
    <row r="96" spans="15:21" ht="12.75">
      <c r="O96" s="20"/>
      <c r="P96" s="20"/>
      <c r="Q96" s="20"/>
      <c r="R96" s="20"/>
      <c r="S96" s="20"/>
      <c r="T96" s="20"/>
      <c r="U96" s="20"/>
    </row>
    <row r="97" spans="15:21" ht="12.75">
      <c r="O97" s="20"/>
      <c r="P97" s="20"/>
      <c r="Q97" s="20"/>
      <c r="R97" s="20"/>
      <c r="S97" s="20"/>
      <c r="T97" s="20"/>
      <c r="U97" s="20"/>
    </row>
    <row r="98" spans="15:21" ht="12.75">
      <c r="O98" s="20"/>
      <c r="P98" s="20"/>
      <c r="Q98" s="20"/>
      <c r="R98" s="20"/>
      <c r="S98" s="20"/>
      <c r="T98" s="20"/>
      <c r="U98" s="20"/>
    </row>
    <row r="99" spans="15:21" ht="12.75">
      <c r="O99" s="20"/>
      <c r="P99" s="20"/>
      <c r="Q99" s="20"/>
      <c r="R99" s="20"/>
      <c r="S99" s="20"/>
      <c r="T99" s="20"/>
      <c r="U99" s="20"/>
    </row>
    <row r="100" spans="15:21" ht="12.75">
      <c r="O100" s="20"/>
      <c r="P100" s="20"/>
      <c r="Q100" s="20"/>
      <c r="R100" s="20"/>
      <c r="S100" s="20"/>
      <c r="T100" s="20"/>
      <c r="U100" s="20"/>
    </row>
    <row r="101" spans="15:21" ht="12.75">
      <c r="O101" s="20"/>
      <c r="P101" s="20"/>
      <c r="Q101" s="20"/>
      <c r="R101" s="20"/>
      <c r="S101" s="20"/>
      <c r="T101" s="20"/>
      <c r="U101" s="20"/>
    </row>
    <row r="102" spans="15:21" ht="12.75">
      <c r="O102" s="20"/>
      <c r="P102" s="20"/>
      <c r="Q102" s="20"/>
      <c r="R102" s="20"/>
      <c r="S102" s="20"/>
      <c r="T102" s="20"/>
      <c r="U102" s="20"/>
    </row>
    <row r="103" spans="15:21" ht="12.75">
      <c r="O103" s="20"/>
      <c r="P103" s="20"/>
      <c r="Q103" s="20"/>
      <c r="R103" s="20"/>
      <c r="S103" s="20"/>
      <c r="T103" s="20"/>
      <c r="U103" s="20"/>
    </row>
    <row r="104" spans="15:21" ht="12.75">
      <c r="O104" s="20"/>
      <c r="P104" s="20"/>
      <c r="Q104" s="20"/>
      <c r="R104" s="20"/>
      <c r="S104" s="20"/>
      <c r="T104" s="20"/>
      <c r="U104" s="20"/>
    </row>
    <row r="105" spans="15:21" ht="12.75">
      <c r="O105" s="20"/>
      <c r="P105" s="20"/>
      <c r="Q105" s="20"/>
      <c r="R105" s="20"/>
      <c r="S105" s="20"/>
      <c r="T105" s="20"/>
      <c r="U105" s="20"/>
    </row>
    <row r="106" spans="15:21" ht="12.75">
      <c r="O106" s="20"/>
      <c r="P106" s="20"/>
      <c r="Q106" s="20"/>
      <c r="R106" s="20"/>
      <c r="S106" s="20"/>
      <c r="T106" s="20"/>
      <c r="U106" s="20"/>
    </row>
    <row r="107" spans="15:21" ht="12.75">
      <c r="O107" s="20"/>
      <c r="P107" s="20"/>
      <c r="Q107" s="20"/>
      <c r="R107" s="20"/>
      <c r="S107" s="20"/>
      <c r="T107" s="20"/>
      <c r="U107" s="20"/>
    </row>
    <row r="108" spans="15:21" ht="12.75">
      <c r="O108" s="20"/>
      <c r="P108" s="20"/>
      <c r="Q108" s="20"/>
      <c r="R108" s="20"/>
      <c r="S108" s="20"/>
      <c r="T108" s="20"/>
      <c r="U108" s="20"/>
    </row>
    <row r="109" spans="15:21" ht="12.75">
      <c r="O109" s="20"/>
      <c r="P109" s="20"/>
      <c r="Q109" s="20"/>
      <c r="R109" s="20"/>
      <c r="S109" s="20"/>
      <c r="T109" s="20"/>
      <c r="U109" s="20"/>
    </row>
    <row r="110" spans="15:21" ht="12.75">
      <c r="O110" s="20"/>
      <c r="P110" s="20"/>
      <c r="Q110" s="20"/>
      <c r="R110" s="20"/>
      <c r="S110" s="20"/>
      <c r="T110" s="20"/>
      <c r="U110" s="20"/>
    </row>
    <row r="111" spans="15:21" ht="12.75">
      <c r="O111" s="20"/>
      <c r="P111" s="20"/>
      <c r="Q111" s="20"/>
      <c r="R111" s="20"/>
      <c r="S111" s="20"/>
      <c r="T111" s="20"/>
      <c r="U111" s="20"/>
    </row>
    <row r="112" spans="15:21" ht="12.75">
      <c r="O112" s="20"/>
      <c r="P112" s="20"/>
      <c r="Q112" s="20"/>
      <c r="R112" s="20"/>
      <c r="S112" s="20"/>
      <c r="T112" s="20"/>
      <c r="U112" s="20"/>
    </row>
    <row r="113" spans="15:21" ht="12.75">
      <c r="O113" s="20"/>
      <c r="P113" s="20"/>
      <c r="Q113" s="20"/>
      <c r="R113" s="20"/>
      <c r="S113" s="20"/>
      <c r="T113" s="20"/>
      <c r="U113" s="20"/>
    </row>
    <row r="114" spans="15:21" ht="12.75">
      <c r="O114" s="20"/>
      <c r="P114" s="20"/>
      <c r="Q114" s="20"/>
      <c r="R114" s="20"/>
      <c r="S114" s="20"/>
      <c r="T114" s="20"/>
      <c r="U114" s="20"/>
    </row>
    <row r="115" spans="15:21" ht="12.75">
      <c r="O115" s="20"/>
      <c r="P115" s="20"/>
      <c r="Q115" s="20"/>
      <c r="R115" s="20"/>
      <c r="S115" s="20"/>
      <c r="T115" s="20"/>
      <c r="U115" s="20"/>
    </row>
    <row r="116" spans="15:21" ht="12.75">
      <c r="O116" s="20"/>
      <c r="P116" s="20"/>
      <c r="Q116" s="20"/>
      <c r="R116" s="20"/>
      <c r="S116" s="20"/>
      <c r="T116" s="20"/>
      <c r="U116" s="20"/>
    </row>
    <row r="117" spans="15:21" ht="12.75">
      <c r="O117" s="20"/>
      <c r="P117" s="20"/>
      <c r="Q117" s="20"/>
      <c r="R117" s="20"/>
      <c r="S117" s="20"/>
      <c r="T117" s="20"/>
      <c r="U117" s="20"/>
    </row>
    <row r="118" spans="15:21" ht="12.75">
      <c r="O118" s="20"/>
      <c r="P118" s="20"/>
      <c r="Q118" s="20"/>
      <c r="R118" s="20"/>
      <c r="S118" s="20"/>
      <c r="T118" s="20"/>
      <c r="U118" s="20"/>
    </row>
    <row r="119" spans="15:21" ht="12.75">
      <c r="O119" s="20"/>
      <c r="P119" s="20"/>
      <c r="Q119" s="20"/>
      <c r="R119" s="20"/>
      <c r="S119" s="20"/>
      <c r="T119" s="20"/>
      <c r="U119" s="20"/>
    </row>
    <row r="120" spans="15:21" ht="12.75">
      <c r="O120" s="20"/>
      <c r="P120" s="20"/>
      <c r="Q120" s="20"/>
      <c r="R120" s="20"/>
      <c r="S120" s="20"/>
      <c r="T120" s="20"/>
      <c r="U120" s="20"/>
    </row>
    <row r="121" spans="15:21" ht="12.75">
      <c r="O121" s="20"/>
      <c r="P121" s="20"/>
      <c r="Q121" s="20"/>
      <c r="R121" s="20"/>
      <c r="S121" s="20"/>
      <c r="T121" s="20"/>
      <c r="U121" s="20"/>
    </row>
    <row r="122" spans="15:21" ht="12.75">
      <c r="O122" s="20"/>
      <c r="P122" s="20"/>
      <c r="Q122" s="20"/>
      <c r="R122" s="20"/>
      <c r="S122" s="20"/>
      <c r="T122" s="20"/>
      <c r="U122" s="20"/>
    </row>
    <row r="123" spans="15:21" ht="12.75">
      <c r="O123" s="20"/>
      <c r="P123" s="20"/>
      <c r="Q123" s="20"/>
      <c r="R123" s="20"/>
      <c r="S123" s="20"/>
      <c r="T123" s="20"/>
      <c r="U123" s="20"/>
    </row>
    <row r="124" spans="15:21" ht="12.75">
      <c r="O124" s="20"/>
      <c r="P124" s="20"/>
      <c r="Q124" s="20"/>
      <c r="R124" s="20"/>
      <c r="S124" s="20"/>
      <c r="T124" s="20"/>
      <c r="U124" s="20"/>
    </row>
    <row r="125" spans="15:21" ht="12.75">
      <c r="O125" s="20"/>
      <c r="P125" s="20"/>
      <c r="Q125" s="20"/>
      <c r="R125" s="20"/>
      <c r="S125" s="20"/>
      <c r="T125" s="20"/>
      <c r="U125" s="20"/>
    </row>
    <row r="126" spans="15:21" ht="12.75">
      <c r="O126" s="20"/>
      <c r="P126" s="20"/>
      <c r="Q126" s="20"/>
      <c r="R126" s="20"/>
      <c r="S126" s="20"/>
      <c r="T126" s="20"/>
      <c r="U126" s="20"/>
    </row>
    <row r="127" spans="15:21" ht="12.75">
      <c r="O127" s="20"/>
      <c r="P127" s="20"/>
      <c r="Q127" s="20"/>
      <c r="R127" s="20"/>
      <c r="S127" s="20"/>
      <c r="T127" s="20"/>
      <c r="U127" s="20"/>
    </row>
    <row r="128" spans="15:21" ht="12.75">
      <c r="O128" s="20"/>
      <c r="P128" s="20"/>
      <c r="Q128" s="20"/>
      <c r="R128" s="20"/>
      <c r="S128" s="20"/>
      <c r="T128" s="20"/>
      <c r="U128" s="20"/>
    </row>
    <row r="129" spans="15:21" ht="12.75">
      <c r="O129" s="20"/>
      <c r="P129" s="20"/>
      <c r="Q129" s="20"/>
      <c r="R129" s="20"/>
      <c r="S129" s="20"/>
      <c r="T129" s="20"/>
      <c r="U129" s="20"/>
    </row>
    <row r="130" spans="15:21" ht="12.75">
      <c r="O130" s="20"/>
      <c r="P130" s="20"/>
      <c r="Q130" s="20"/>
      <c r="R130" s="20"/>
      <c r="S130" s="20"/>
      <c r="T130" s="20"/>
      <c r="U130" s="20"/>
    </row>
    <row r="131" spans="15:21" ht="12.75">
      <c r="O131" s="20"/>
      <c r="P131" s="20"/>
      <c r="Q131" s="20"/>
      <c r="R131" s="20"/>
      <c r="S131" s="20"/>
      <c r="T131" s="20"/>
      <c r="U131" s="20"/>
    </row>
    <row r="132" spans="15:21" ht="12.75">
      <c r="O132" s="20"/>
      <c r="P132" s="20"/>
      <c r="Q132" s="20"/>
      <c r="R132" s="20"/>
      <c r="S132" s="20"/>
      <c r="T132" s="20"/>
      <c r="U132" s="20"/>
    </row>
    <row r="133" spans="15:21" ht="12.75">
      <c r="O133" s="20"/>
      <c r="P133" s="20"/>
      <c r="Q133" s="20"/>
      <c r="R133" s="20"/>
      <c r="S133" s="20"/>
      <c r="T133" s="20"/>
      <c r="U133" s="20"/>
    </row>
    <row r="134" spans="15:21" ht="12.75">
      <c r="O134" s="20"/>
      <c r="P134" s="20"/>
      <c r="Q134" s="20"/>
      <c r="R134" s="20"/>
      <c r="S134" s="20"/>
      <c r="T134" s="20"/>
      <c r="U134" s="20"/>
    </row>
    <row r="135" spans="15:21" ht="12.75">
      <c r="O135" s="20"/>
      <c r="P135" s="20"/>
      <c r="Q135" s="20"/>
      <c r="R135" s="20"/>
      <c r="S135" s="20"/>
      <c r="T135" s="20"/>
      <c r="U135" s="20"/>
    </row>
    <row r="136" spans="15:21" ht="12.75">
      <c r="O136" s="20"/>
      <c r="P136" s="20"/>
      <c r="Q136" s="20"/>
      <c r="R136" s="20"/>
      <c r="S136" s="20"/>
      <c r="T136" s="20"/>
      <c r="U136" s="20"/>
    </row>
    <row r="137" spans="15:21" ht="12.75">
      <c r="O137" s="20"/>
      <c r="P137" s="20"/>
      <c r="Q137" s="20"/>
      <c r="R137" s="20"/>
      <c r="S137" s="20"/>
      <c r="T137" s="20"/>
      <c r="U137" s="20"/>
    </row>
    <row r="138" spans="15:21" ht="12.75">
      <c r="O138" s="20"/>
      <c r="P138" s="20"/>
      <c r="Q138" s="20"/>
      <c r="R138" s="20"/>
      <c r="S138" s="20"/>
      <c r="T138" s="20"/>
      <c r="U138" s="20"/>
    </row>
    <row r="139" spans="15:21" ht="12.75">
      <c r="O139" s="20"/>
      <c r="P139" s="20"/>
      <c r="Q139" s="20"/>
      <c r="R139" s="20"/>
      <c r="S139" s="20"/>
      <c r="T139" s="20"/>
      <c r="U139" s="20"/>
    </row>
    <row r="140" spans="15:21" ht="12.75">
      <c r="O140" s="20"/>
      <c r="P140" s="20"/>
      <c r="Q140" s="20"/>
      <c r="R140" s="20"/>
      <c r="S140" s="20"/>
      <c r="T140" s="20"/>
      <c r="U140" s="20"/>
    </row>
    <row r="141" spans="15:21" ht="12.75">
      <c r="O141" s="20"/>
      <c r="P141" s="20"/>
      <c r="Q141" s="20"/>
      <c r="R141" s="20"/>
      <c r="S141" s="20"/>
      <c r="T141" s="20"/>
      <c r="U141" s="20"/>
    </row>
    <row r="142" spans="15:21" ht="12.75">
      <c r="O142" s="20"/>
      <c r="P142" s="20"/>
      <c r="Q142" s="20"/>
      <c r="R142" s="20"/>
      <c r="S142" s="20"/>
      <c r="T142" s="20"/>
      <c r="U142" s="20"/>
    </row>
    <row r="143" spans="15:21" ht="12.75">
      <c r="O143" s="20"/>
      <c r="P143" s="20"/>
      <c r="Q143" s="20"/>
      <c r="R143" s="20"/>
      <c r="S143" s="20"/>
      <c r="T143" s="20"/>
      <c r="U143" s="20"/>
    </row>
    <row r="144" spans="15:21" ht="12.75">
      <c r="O144" s="20"/>
      <c r="P144" s="20"/>
      <c r="Q144" s="20"/>
      <c r="R144" s="20"/>
      <c r="S144" s="20"/>
      <c r="T144" s="20"/>
      <c r="U144" s="20"/>
    </row>
    <row r="145" spans="15:21" ht="12.75">
      <c r="O145" s="20"/>
      <c r="P145" s="20"/>
      <c r="Q145" s="20"/>
      <c r="R145" s="20"/>
      <c r="S145" s="20"/>
      <c r="T145" s="20"/>
      <c r="U145" s="20"/>
    </row>
    <row r="146" spans="15:21" ht="12.75">
      <c r="O146" s="20"/>
      <c r="P146" s="20"/>
      <c r="Q146" s="20"/>
      <c r="R146" s="20"/>
      <c r="S146" s="20"/>
      <c r="T146" s="20"/>
      <c r="U146" s="20"/>
    </row>
    <row r="147" spans="15:21" ht="12.75">
      <c r="O147" s="20"/>
      <c r="P147" s="20"/>
      <c r="Q147" s="20"/>
      <c r="R147" s="20"/>
      <c r="S147" s="20"/>
      <c r="T147" s="20"/>
      <c r="U147" s="20"/>
    </row>
    <row r="148" spans="15:21" ht="12.75">
      <c r="O148" s="20"/>
      <c r="P148" s="20"/>
      <c r="Q148" s="20"/>
      <c r="R148" s="20"/>
      <c r="S148" s="20"/>
      <c r="T148" s="20"/>
      <c r="U148" s="20"/>
    </row>
    <row r="149" spans="15:21" ht="12.75">
      <c r="O149" s="20"/>
      <c r="P149" s="20"/>
      <c r="Q149" s="20"/>
      <c r="R149" s="20"/>
      <c r="S149" s="20"/>
      <c r="T149" s="20"/>
      <c r="U149" s="20"/>
    </row>
    <row r="150" spans="15:21" ht="12.75">
      <c r="O150" s="20"/>
      <c r="P150" s="20"/>
      <c r="Q150" s="20"/>
      <c r="R150" s="20"/>
      <c r="S150" s="20"/>
      <c r="T150" s="20"/>
      <c r="U150" s="20"/>
    </row>
    <row r="151" spans="15:21" ht="12.75">
      <c r="O151" s="20"/>
      <c r="P151" s="20"/>
      <c r="Q151" s="20"/>
      <c r="R151" s="20"/>
      <c r="S151" s="20"/>
      <c r="T151" s="20"/>
      <c r="U151" s="20"/>
    </row>
    <row r="152" spans="15:21" ht="12.75">
      <c r="O152" s="20"/>
      <c r="P152" s="20"/>
      <c r="Q152" s="20"/>
      <c r="R152" s="20"/>
      <c r="S152" s="20"/>
      <c r="T152" s="20"/>
      <c r="U152" s="20"/>
    </row>
    <row r="153" spans="15:21" ht="12.75">
      <c r="O153" s="20"/>
      <c r="P153" s="20"/>
      <c r="Q153" s="20"/>
      <c r="R153" s="20"/>
      <c r="S153" s="20"/>
      <c r="T153" s="20"/>
      <c r="U153" s="20"/>
    </row>
    <row r="154" spans="15:21" ht="12.75">
      <c r="O154" s="20"/>
      <c r="P154" s="20"/>
      <c r="Q154" s="20"/>
      <c r="R154" s="20"/>
      <c r="S154" s="20"/>
      <c r="T154" s="20"/>
      <c r="U154" s="20"/>
    </row>
    <row r="155" spans="15:21" ht="12.75">
      <c r="O155" s="20"/>
      <c r="P155" s="20"/>
      <c r="Q155" s="20"/>
      <c r="R155" s="20"/>
      <c r="S155" s="20"/>
      <c r="T155" s="20"/>
      <c r="U155" s="20"/>
    </row>
    <row r="156" spans="15:21" ht="12.75">
      <c r="O156" s="20"/>
      <c r="P156" s="20"/>
      <c r="Q156" s="20"/>
      <c r="R156" s="20"/>
      <c r="S156" s="20"/>
      <c r="T156" s="20"/>
      <c r="U156" s="20"/>
    </row>
    <row r="157" spans="15:21" ht="12.75">
      <c r="O157" s="20"/>
      <c r="P157" s="20"/>
      <c r="Q157" s="20"/>
      <c r="R157" s="20"/>
      <c r="S157" s="20"/>
      <c r="T157" s="20"/>
      <c r="U157" s="20"/>
    </row>
    <row r="158" spans="15:21" ht="12.75">
      <c r="O158" s="20"/>
      <c r="P158" s="20"/>
      <c r="Q158" s="20"/>
      <c r="R158" s="20"/>
      <c r="S158" s="20"/>
      <c r="T158" s="20"/>
      <c r="U158" s="20"/>
    </row>
    <row r="159" spans="15:21" ht="12.75">
      <c r="O159" s="20"/>
      <c r="P159" s="20"/>
      <c r="Q159" s="20"/>
      <c r="R159" s="20"/>
      <c r="S159" s="20"/>
      <c r="T159" s="20"/>
      <c r="U159" s="20"/>
    </row>
    <row r="160" spans="15:21" ht="12.75">
      <c r="O160" s="20"/>
      <c r="P160" s="20"/>
      <c r="Q160" s="20"/>
      <c r="R160" s="20"/>
      <c r="S160" s="20"/>
      <c r="T160" s="20"/>
      <c r="U160" s="20"/>
    </row>
    <row r="161" spans="15:21" ht="12.75">
      <c r="O161" s="20"/>
      <c r="P161" s="20"/>
      <c r="Q161" s="20"/>
      <c r="R161" s="20"/>
      <c r="S161" s="20"/>
      <c r="T161" s="20"/>
      <c r="U161" s="20"/>
    </row>
    <row r="162" spans="15:21" ht="12.75">
      <c r="O162" s="20"/>
      <c r="P162" s="20"/>
      <c r="Q162" s="20"/>
      <c r="R162" s="20"/>
      <c r="S162" s="20"/>
      <c r="T162" s="20"/>
      <c r="U162" s="20"/>
    </row>
    <row r="163" spans="15:21" ht="12.75">
      <c r="O163" s="20"/>
      <c r="P163" s="20"/>
      <c r="Q163" s="20"/>
      <c r="R163" s="20"/>
      <c r="S163" s="20"/>
      <c r="T163" s="20"/>
      <c r="U163" s="20"/>
    </row>
    <row r="164" spans="15:21" ht="12.75">
      <c r="O164" s="20"/>
      <c r="P164" s="20"/>
      <c r="Q164" s="20"/>
      <c r="R164" s="20"/>
      <c r="S164" s="20"/>
      <c r="T164" s="20"/>
      <c r="U164" s="20"/>
    </row>
    <row r="165" spans="15:21" ht="12.75">
      <c r="O165" s="20"/>
      <c r="P165" s="20"/>
      <c r="Q165" s="20"/>
      <c r="R165" s="20"/>
      <c r="S165" s="20"/>
      <c r="T165" s="20"/>
      <c r="U165" s="20"/>
    </row>
    <row r="166" spans="15:21" ht="12.75">
      <c r="O166" s="20"/>
      <c r="P166" s="20"/>
      <c r="Q166" s="20"/>
      <c r="R166" s="20"/>
      <c r="S166" s="20"/>
      <c r="T166" s="20"/>
      <c r="U166" s="20"/>
    </row>
    <row r="167" spans="15:21" ht="12.75">
      <c r="O167" s="20"/>
      <c r="P167" s="20"/>
      <c r="Q167" s="20"/>
      <c r="R167" s="20"/>
      <c r="S167" s="20"/>
      <c r="T167" s="20"/>
      <c r="U167" s="20"/>
    </row>
    <row r="168" spans="15:21" ht="12.75">
      <c r="O168" s="20"/>
      <c r="P168" s="20"/>
      <c r="Q168" s="20"/>
      <c r="R168" s="20"/>
      <c r="S168" s="20"/>
      <c r="T168" s="20"/>
      <c r="U168" s="20"/>
    </row>
    <row r="169" spans="15:21" ht="12.75">
      <c r="O169" s="20"/>
      <c r="P169" s="20"/>
      <c r="Q169" s="20"/>
      <c r="R169" s="20"/>
      <c r="S169" s="20"/>
      <c r="T169" s="20"/>
      <c r="U169" s="20"/>
    </row>
    <row r="170" spans="15:21" ht="12.75">
      <c r="O170" s="20"/>
      <c r="P170" s="20"/>
      <c r="Q170" s="20"/>
      <c r="R170" s="20"/>
      <c r="S170" s="20"/>
      <c r="T170" s="20"/>
      <c r="U170" s="20"/>
    </row>
    <row r="171" spans="15:21" ht="12.75">
      <c r="O171" s="20"/>
      <c r="P171" s="20"/>
      <c r="Q171" s="20"/>
      <c r="R171" s="20"/>
      <c r="S171" s="20"/>
      <c r="T171" s="20"/>
      <c r="U171" s="20"/>
    </row>
    <row r="172" spans="15:21" ht="12.75">
      <c r="O172" s="20"/>
      <c r="P172" s="20"/>
      <c r="Q172" s="20"/>
      <c r="R172" s="20"/>
      <c r="S172" s="20"/>
      <c r="T172" s="20"/>
      <c r="U172" s="20"/>
    </row>
    <row r="173" spans="15:21" ht="12.75">
      <c r="O173" s="20"/>
      <c r="P173" s="20"/>
      <c r="Q173" s="20"/>
      <c r="R173" s="20"/>
      <c r="S173" s="20"/>
      <c r="T173" s="20"/>
      <c r="U173" s="20"/>
    </row>
    <row r="174" spans="15:21" ht="12.75">
      <c r="O174" s="20"/>
      <c r="P174" s="20"/>
      <c r="Q174" s="20"/>
      <c r="R174" s="20"/>
      <c r="S174" s="20"/>
      <c r="T174" s="20"/>
      <c r="U174" s="20"/>
    </row>
    <row r="175" spans="15:21" ht="12.75">
      <c r="O175" s="20"/>
      <c r="P175" s="20"/>
      <c r="Q175" s="20"/>
      <c r="R175" s="20"/>
      <c r="S175" s="20"/>
      <c r="T175" s="20"/>
      <c r="U175" s="20"/>
    </row>
    <row r="176" spans="15:21" ht="12.75">
      <c r="O176" s="20"/>
      <c r="P176" s="20"/>
      <c r="Q176" s="20"/>
      <c r="R176" s="20"/>
      <c r="S176" s="20"/>
      <c r="T176" s="20"/>
      <c r="U176" s="20"/>
    </row>
    <row r="177" spans="15:21" ht="12.75">
      <c r="O177" s="20"/>
      <c r="P177" s="20"/>
      <c r="Q177" s="20"/>
      <c r="R177" s="20"/>
      <c r="S177" s="20"/>
      <c r="T177" s="20"/>
      <c r="U177" s="20"/>
    </row>
    <row r="178" spans="15:21" ht="12.75">
      <c r="O178" s="20"/>
      <c r="P178" s="20"/>
      <c r="Q178" s="20"/>
      <c r="R178" s="20"/>
      <c r="S178" s="20"/>
      <c r="T178" s="20"/>
      <c r="U178" s="20"/>
    </row>
    <row r="179" spans="15:21" ht="12.75">
      <c r="O179" s="20"/>
      <c r="P179" s="20"/>
      <c r="Q179" s="20"/>
      <c r="R179" s="20"/>
      <c r="S179" s="20"/>
      <c r="T179" s="20"/>
      <c r="U179" s="20"/>
    </row>
    <row r="180" spans="15:21" ht="12.75">
      <c r="O180" s="20"/>
      <c r="P180" s="20"/>
      <c r="Q180" s="20"/>
      <c r="R180" s="20"/>
      <c r="S180" s="20"/>
      <c r="T180" s="20"/>
      <c r="U180" s="20"/>
    </row>
    <row r="181" spans="15:21" ht="12.75">
      <c r="O181" s="20"/>
      <c r="P181" s="20"/>
      <c r="Q181" s="20"/>
      <c r="R181" s="20"/>
      <c r="S181" s="20"/>
      <c r="T181" s="20"/>
      <c r="U181" s="20"/>
    </row>
    <row r="182" spans="15:21" ht="12.75">
      <c r="O182" s="20"/>
      <c r="P182" s="20"/>
      <c r="Q182" s="20"/>
      <c r="R182" s="20"/>
      <c r="S182" s="20"/>
      <c r="T182" s="20"/>
      <c r="U182" s="20"/>
    </row>
    <row r="183" spans="15:21" ht="12.75">
      <c r="O183" s="20"/>
      <c r="P183" s="20"/>
      <c r="Q183" s="20"/>
      <c r="R183" s="20"/>
      <c r="S183" s="20"/>
      <c r="T183" s="20"/>
      <c r="U183" s="20"/>
    </row>
    <row r="184" spans="15:21" ht="12.75">
      <c r="O184" s="20"/>
      <c r="P184" s="20"/>
      <c r="Q184" s="20"/>
      <c r="R184" s="20"/>
      <c r="S184" s="20"/>
      <c r="T184" s="20"/>
      <c r="U184" s="20"/>
    </row>
    <row r="185" spans="15:21" ht="12.75">
      <c r="O185" s="20"/>
      <c r="P185" s="20"/>
      <c r="Q185" s="20"/>
      <c r="R185" s="20"/>
      <c r="S185" s="20"/>
      <c r="T185" s="20"/>
      <c r="U185" s="20"/>
    </row>
    <row r="186" spans="15:21" ht="12.75">
      <c r="O186" s="20"/>
      <c r="P186" s="20"/>
      <c r="Q186" s="20"/>
      <c r="R186" s="20"/>
      <c r="S186" s="20"/>
      <c r="T186" s="20"/>
      <c r="U186" s="20"/>
    </row>
    <row r="187" spans="15:21" ht="12.75">
      <c r="O187" s="20"/>
      <c r="P187" s="20"/>
      <c r="Q187" s="20"/>
      <c r="R187" s="20"/>
      <c r="S187" s="20"/>
      <c r="T187" s="20"/>
      <c r="U187" s="20"/>
    </row>
    <row r="188" spans="15:21" ht="12.75">
      <c r="O188" s="20"/>
      <c r="P188" s="20"/>
      <c r="Q188" s="20"/>
      <c r="R188" s="20"/>
      <c r="S188" s="20"/>
      <c r="T188" s="20"/>
      <c r="U188" s="20"/>
    </row>
    <row r="189" spans="15:21" ht="12.75">
      <c r="O189" s="20"/>
      <c r="P189" s="20"/>
      <c r="Q189" s="20"/>
      <c r="R189" s="20"/>
      <c r="S189" s="20"/>
      <c r="T189" s="20"/>
      <c r="U189" s="20"/>
    </row>
    <row r="190" spans="15:21" ht="12.75">
      <c r="O190" s="20"/>
      <c r="P190" s="20"/>
      <c r="Q190" s="20"/>
      <c r="R190" s="20"/>
      <c r="S190" s="20"/>
      <c r="T190" s="20"/>
      <c r="U190" s="20"/>
    </row>
    <row r="191" spans="15:21" ht="12.75">
      <c r="O191" s="20"/>
      <c r="P191" s="20"/>
      <c r="Q191" s="20"/>
      <c r="R191" s="20"/>
      <c r="S191" s="20"/>
      <c r="T191" s="20"/>
      <c r="U191" s="20"/>
    </row>
    <row r="192" spans="15:21" ht="12.75">
      <c r="O192" s="20"/>
      <c r="P192" s="20"/>
      <c r="Q192" s="20"/>
      <c r="R192" s="20"/>
      <c r="S192" s="20"/>
      <c r="T192" s="20"/>
      <c r="U192" s="20"/>
    </row>
    <row r="193" spans="15:21" ht="12.75">
      <c r="O193" s="20"/>
      <c r="P193" s="20"/>
      <c r="Q193" s="20"/>
      <c r="R193" s="20"/>
      <c r="S193" s="20"/>
      <c r="T193" s="20"/>
      <c r="U193" s="20"/>
    </row>
    <row r="194" spans="15:21" ht="12.75">
      <c r="O194" s="20"/>
      <c r="P194" s="20"/>
      <c r="Q194" s="20"/>
      <c r="R194" s="20"/>
      <c r="S194" s="20"/>
      <c r="T194" s="20"/>
      <c r="U194" s="20"/>
    </row>
    <row r="195" spans="15:21" ht="12.75">
      <c r="O195" s="20"/>
      <c r="P195" s="20"/>
      <c r="Q195" s="20"/>
      <c r="R195" s="20"/>
      <c r="S195" s="20"/>
      <c r="T195" s="20"/>
      <c r="U195" s="20"/>
    </row>
    <row r="196" spans="15:21" ht="12.75">
      <c r="O196" s="20"/>
      <c r="P196" s="20"/>
      <c r="Q196" s="20"/>
      <c r="R196" s="20"/>
      <c r="S196" s="20"/>
      <c r="T196" s="20"/>
      <c r="U196" s="20"/>
    </row>
    <row r="197" spans="15:21" ht="12.75">
      <c r="O197" s="20"/>
      <c r="P197" s="20"/>
      <c r="Q197" s="20"/>
      <c r="R197" s="20"/>
      <c r="S197" s="20"/>
      <c r="T197" s="20"/>
      <c r="U197" s="20"/>
    </row>
    <row r="198" spans="15:21" ht="12.75">
      <c r="O198" s="20"/>
      <c r="P198" s="20"/>
      <c r="Q198" s="20"/>
      <c r="R198" s="20"/>
      <c r="S198" s="20"/>
      <c r="T198" s="20"/>
      <c r="U198" s="20"/>
    </row>
    <row r="199" spans="15:21" ht="12.75">
      <c r="O199" s="20"/>
      <c r="P199" s="20"/>
      <c r="Q199" s="20"/>
      <c r="R199" s="20"/>
      <c r="S199" s="20"/>
      <c r="T199" s="20"/>
      <c r="U199" s="20"/>
    </row>
    <row r="200" spans="15:21" ht="12.75">
      <c r="O200" s="20"/>
      <c r="P200" s="20"/>
      <c r="Q200" s="20"/>
      <c r="R200" s="20"/>
      <c r="S200" s="20"/>
      <c r="T200" s="20"/>
      <c r="U200" s="20"/>
    </row>
    <row r="201" spans="15:21" ht="12.75">
      <c r="O201" s="20"/>
      <c r="P201" s="20"/>
      <c r="Q201" s="20"/>
      <c r="R201" s="20"/>
      <c r="S201" s="20"/>
      <c r="T201" s="20"/>
      <c r="U201" s="20"/>
    </row>
    <row r="202" spans="15:21" ht="12.75">
      <c r="O202" s="20"/>
      <c r="P202" s="20"/>
      <c r="Q202" s="20"/>
      <c r="R202" s="20"/>
      <c r="S202" s="20"/>
      <c r="T202" s="20"/>
      <c r="U202" s="20"/>
    </row>
    <row r="203" spans="15:21" ht="12.75">
      <c r="O203" s="20"/>
      <c r="P203" s="20"/>
      <c r="Q203" s="20"/>
      <c r="R203" s="20"/>
      <c r="S203" s="20"/>
      <c r="T203" s="20"/>
      <c r="U203" s="20"/>
    </row>
    <row r="204" spans="15:21" ht="12.75">
      <c r="O204" s="20"/>
      <c r="P204" s="20"/>
      <c r="Q204" s="20"/>
      <c r="R204" s="20"/>
      <c r="S204" s="20"/>
      <c r="T204" s="20"/>
      <c r="U204" s="20"/>
    </row>
    <row r="205" spans="15:21" ht="12.75">
      <c r="O205" s="20"/>
      <c r="P205" s="20"/>
      <c r="Q205" s="20"/>
      <c r="R205" s="20"/>
      <c r="S205" s="20"/>
      <c r="T205" s="20"/>
      <c r="U205" s="20"/>
    </row>
    <row r="206" spans="15:21" ht="12.75">
      <c r="O206" s="20"/>
      <c r="P206" s="20"/>
      <c r="Q206" s="20"/>
      <c r="R206" s="20"/>
      <c r="S206" s="20"/>
      <c r="T206" s="20"/>
      <c r="U206" s="20"/>
    </row>
    <row r="207" spans="15:21" ht="12.75">
      <c r="O207" s="20"/>
      <c r="P207" s="20"/>
      <c r="Q207" s="20"/>
      <c r="R207" s="20"/>
      <c r="S207" s="20"/>
      <c r="T207" s="20"/>
      <c r="U207" s="20"/>
    </row>
    <row r="208" spans="15:21" ht="12.75">
      <c r="O208" s="20"/>
      <c r="P208" s="20"/>
      <c r="Q208" s="20"/>
      <c r="R208" s="20"/>
      <c r="S208" s="20"/>
      <c r="T208" s="20"/>
      <c r="U208" s="20"/>
    </row>
    <row r="209" spans="15:21" ht="12.75">
      <c r="O209" s="20"/>
      <c r="P209" s="20"/>
      <c r="Q209" s="20"/>
      <c r="R209" s="20"/>
      <c r="S209" s="20"/>
      <c r="T209" s="20"/>
      <c r="U209" s="20"/>
    </row>
    <row r="210" spans="15:21" ht="12.75">
      <c r="O210" s="20"/>
      <c r="P210" s="20"/>
      <c r="Q210" s="20"/>
      <c r="R210" s="20"/>
      <c r="S210" s="20"/>
      <c r="T210" s="20"/>
      <c r="U210" s="20"/>
    </row>
    <row r="211" spans="15:21" ht="12.75">
      <c r="O211" s="20"/>
      <c r="P211" s="20"/>
      <c r="Q211" s="20"/>
      <c r="R211" s="20"/>
      <c r="S211" s="20"/>
      <c r="T211" s="20"/>
      <c r="U211" s="20"/>
    </row>
    <row r="212" spans="15:21" ht="12.75">
      <c r="O212" s="20"/>
      <c r="P212" s="20"/>
      <c r="Q212" s="20"/>
      <c r="R212" s="20"/>
      <c r="S212" s="20"/>
      <c r="T212" s="20"/>
      <c r="U212" s="20"/>
    </row>
    <row r="213" spans="15:21" ht="12.75">
      <c r="O213" s="20"/>
      <c r="P213" s="20"/>
      <c r="Q213" s="20"/>
      <c r="R213" s="20"/>
      <c r="S213" s="20"/>
      <c r="T213" s="20"/>
      <c r="U213" s="20"/>
    </row>
    <row r="214" spans="15:21" ht="12.75">
      <c r="O214" s="20"/>
      <c r="P214" s="20"/>
      <c r="Q214" s="20"/>
      <c r="R214" s="20"/>
      <c r="S214" s="20"/>
      <c r="T214" s="20"/>
      <c r="U214" s="20"/>
    </row>
    <row r="215" spans="15:21" ht="12.75">
      <c r="O215" s="20"/>
      <c r="P215" s="20"/>
      <c r="Q215" s="20"/>
      <c r="R215" s="20"/>
      <c r="S215" s="20"/>
      <c r="T215" s="20"/>
      <c r="U215" s="20"/>
    </row>
    <row r="216" spans="15:21" ht="12.75">
      <c r="O216" s="20"/>
      <c r="P216" s="20"/>
      <c r="Q216" s="20"/>
      <c r="R216" s="20"/>
      <c r="S216" s="20"/>
      <c r="T216" s="20"/>
      <c r="U216" s="20"/>
    </row>
    <row r="217" spans="15:21" ht="12.75">
      <c r="O217" s="20"/>
      <c r="P217" s="20"/>
      <c r="Q217" s="20"/>
      <c r="R217" s="20"/>
      <c r="S217" s="20"/>
      <c r="T217" s="20"/>
      <c r="U217" s="20"/>
    </row>
    <row r="218" spans="15:21" ht="12.75">
      <c r="O218" s="20"/>
      <c r="P218" s="20"/>
      <c r="Q218" s="20"/>
      <c r="R218" s="20"/>
      <c r="S218" s="20"/>
      <c r="T218" s="20"/>
      <c r="U218" s="20"/>
    </row>
    <row r="219" spans="15:21" ht="12.75">
      <c r="O219" s="20"/>
      <c r="P219" s="20"/>
      <c r="Q219" s="20"/>
      <c r="R219" s="20"/>
      <c r="S219" s="20"/>
      <c r="T219" s="20"/>
      <c r="U219" s="20"/>
    </row>
    <row r="220" spans="15:21" ht="12.75">
      <c r="O220" s="20"/>
      <c r="P220" s="20"/>
      <c r="Q220" s="20"/>
      <c r="R220" s="20"/>
      <c r="S220" s="20"/>
      <c r="T220" s="20"/>
      <c r="U220" s="20"/>
    </row>
    <row r="221" spans="15:21" ht="12.75">
      <c r="O221" s="20"/>
      <c r="P221" s="20"/>
      <c r="Q221" s="20"/>
      <c r="R221" s="20"/>
      <c r="S221" s="20"/>
      <c r="T221" s="20"/>
      <c r="U221" s="20"/>
    </row>
    <row r="222" spans="15:21" ht="12.75">
      <c r="O222" s="20"/>
      <c r="P222" s="20"/>
      <c r="Q222" s="20"/>
      <c r="R222" s="20"/>
      <c r="S222" s="20"/>
      <c r="T222" s="20"/>
      <c r="U222" s="20"/>
    </row>
    <row r="223" spans="15:21" ht="12.75">
      <c r="O223" s="20"/>
      <c r="P223" s="20"/>
      <c r="Q223" s="20"/>
      <c r="R223" s="20"/>
      <c r="S223" s="20"/>
      <c r="T223" s="20"/>
      <c r="U223" s="20"/>
    </row>
    <row r="224" spans="15:21" ht="12.75">
      <c r="O224" s="20"/>
      <c r="P224" s="20"/>
      <c r="Q224" s="20"/>
      <c r="R224" s="20"/>
      <c r="S224" s="20"/>
      <c r="T224" s="20"/>
      <c r="U224" s="20"/>
    </row>
    <row r="225" spans="15:21" ht="12.75">
      <c r="O225" s="20"/>
      <c r="P225" s="20"/>
      <c r="Q225" s="20"/>
      <c r="R225" s="20"/>
      <c r="S225" s="20"/>
      <c r="T225" s="20"/>
      <c r="U225" s="20"/>
    </row>
    <row r="226" spans="15:21" ht="12.75">
      <c r="O226" s="20"/>
      <c r="P226" s="20"/>
      <c r="Q226" s="20"/>
      <c r="R226" s="20"/>
      <c r="S226" s="20"/>
      <c r="T226" s="20"/>
      <c r="U226" s="20"/>
    </row>
    <row r="227" spans="15:21" ht="12.75">
      <c r="O227" s="20"/>
      <c r="P227" s="20"/>
      <c r="Q227" s="20"/>
      <c r="R227" s="20"/>
      <c r="S227" s="20"/>
      <c r="T227" s="20"/>
      <c r="U227" s="20"/>
    </row>
    <row r="228" spans="15:21" ht="12.75">
      <c r="O228" s="20"/>
      <c r="P228" s="20"/>
      <c r="Q228" s="20"/>
      <c r="R228" s="20"/>
      <c r="S228" s="20"/>
      <c r="T228" s="20"/>
      <c r="U228" s="20"/>
    </row>
    <row r="229" spans="15:21" ht="12.75">
      <c r="O229" s="20"/>
      <c r="P229" s="20"/>
      <c r="Q229" s="20"/>
      <c r="R229" s="20"/>
      <c r="S229" s="20"/>
      <c r="T229" s="20"/>
      <c r="U229" s="20"/>
    </row>
    <row r="230" spans="15:21" ht="12.75">
      <c r="O230" s="20"/>
      <c r="P230" s="20"/>
      <c r="Q230" s="20"/>
      <c r="R230" s="20"/>
      <c r="S230" s="20"/>
      <c r="T230" s="20"/>
      <c r="U230" s="20"/>
    </row>
    <row r="231" spans="15:21" ht="12.75">
      <c r="O231" s="20"/>
      <c r="P231" s="20"/>
      <c r="Q231" s="20"/>
      <c r="R231" s="20"/>
      <c r="S231" s="20"/>
      <c r="T231" s="20"/>
      <c r="U231" s="20"/>
    </row>
    <row r="232" spans="15:21" ht="12.75">
      <c r="O232" s="20"/>
      <c r="P232" s="20"/>
      <c r="Q232" s="20"/>
      <c r="R232" s="20"/>
      <c r="S232" s="20"/>
      <c r="T232" s="20"/>
      <c r="U232" s="20"/>
    </row>
    <row r="233" spans="15:21" ht="12.75">
      <c r="O233" s="20"/>
      <c r="P233" s="20"/>
      <c r="Q233" s="20"/>
      <c r="R233" s="20"/>
      <c r="S233" s="20"/>
      <c r="T233" s="20"/>
      <c r="U233" s="20"/>
    </row>
    <row r="234" spans="15:21" ht="12.75">
      <c r="O234" s="20"/>
      <c r="P234" s="20"/>
      <c r="Q234" s="20"/>
      <c r="R234" s="20"/>
      <c r="S234" s="20"/>
      <c r="T234" s="20"/>
      <c r="U234" s="20"/>
    </row>
    <row r="235" spans="15:21" ht="12.75">
      <c r="O235" s="20"/>
      <c r="P235" s="20"/>
      <c r="Q235" s="20"/>
      <c r="R235" s="20"/>
      <c r="S235" s="20"/>
      <c r="T235" s="20"/>
      <c r="U235" s="20"/>
    </row>
    <row r="236" spans="15:21" ht="12.75">
      <c r="O236" s="20"/>
      <c r="P236" s="20"/>
      <c r="Q236" s="20"/>
      <c r="R236" s="20"/>
      <c r="S236" s="20"/>
      <c r="T236" s="20"/>
      <c r="U236" s="20"/>
    </row>
    <row r="237" spans="15:21" ht="12.75">
      <c r="O237" s="20"/>
      <c r="P237" s="20"/>
      <c r="Q237" s="20"/>
      <c r="R237" s="20"/>
      <c r="S237" s="20"/>
      <c r="T237" s="20"/>
      <c r="U237" s="20"/>
    </row>
    <row r="238" spans="15:21" ht="12.75">
      <c r="O238" s="20"/>
      <c r="P238" s="20"/>
      <c r="Q238" s="20"/>
      <c r="R238" s="20"/>
      <c r="S238" s="20"/>
      <c r="T238" s="20"/>
      <c r="U238" s="20"/>
    </row>
    <row r="239" spans="15:21" ht="12.75">
      <c r="O239" s="20"/>
      <c r="P239" s="20"/>
      <c r="Q239" s="20"/>
      <c r="R239" s="20"/>
      <c r="S239" s="20"/>
      <c r="T239" s="20"/>
      <c r="U239" s="20"/>
    </row>
    <row r="240" spans="15:21" ht="12.75">
      <c r="O240" s="20"/>
      <c r="P240" s="20"/>
      <c r="Q240" s="20"/>
      <c r="R240" s="20"/>
      <c r="S240" s="20"/>
      <c r="T240" s="20"/>
      <c r="U240" s="20"/>
    </row>
    <row r="241" spans="15:21" ht="12.75">
      <c r="O241" s="20"/>
      <c r="P241" s="20"/>
      <c r="Q241" s="20"/>
      <c r="R241" s="20"/>
      <c r="S241" s="20"/>
      <c r="T241" s="20"/>
      <c r="U241" s="20"/>
    </row>
    <row r="242" spans="15:21" ht="12.75">
      <c r="O242" s="20"/>
      <c r="P242" s="20"/>
      <c r="Q242" s="20"/>
      <c r="R242" s="20"/>
      <c r="S242" s="20"/>
      <c r="T242" s="20"/>
      <c r="U242" s="20"/>
    </row>
    <row r="243" spans="15:21" ht="12.75">
      <c r="O243" s="20"/>
      <c r="P243" s="20"/>
      <c r="Q243" s="20"/>
      <c r="R243" s="20"/>
      <c r="S243" s="20"/>
      <c r="T243" s="20"/>
      <c r="U243" s="20"/>
    </row>
    <row r="244" spans="15:21" ht="12.75">
      <c r="O244" s="20"/>
      <c r="P244" s="20"/>
      <c r="Q244" s="20"/>
      <c r="R244" s="20"/>
      <c r="S244" s="20"/>
      <c r="T244" s="20"/>
      <c r="U244" s="20"/>
    </row>
    <row r="245" spans="15:21" ht="12.75">
      <c r="O245" s="20"/>
      <c r="P245" s="20"/>
      <c r="Q245" s="20"/>
      <c r="R245" s="20"/>
      <c r="S245" s="20"/>
      <c r="T245" s="20"/>
      <c r="U245" s="20"/>
    </row>
    <row r="246" spans="15:21" ht="12.75">
      <c r="O246" s="20"/>
      <c r="P246" s="20"/>
      <c r="Q246" s="20"/>
      <c r="R246" s="20"/>
      <c r="S246" s="20"/>
      <c r="T246" s="20"/>
      <c r="U246" s="20"/>
    </row>
    <row r="247" spans="15:21" ht="12.75">
      <c r="O247" s="20"/>
      <c r="P247" s="20"/>
      <c r="Q247" s="20"/>
      <c r="R247" s="20"/>
      <c r="S247" s="20"/>
      <c r="T247" s="20"/>
      <c r="U247" s="20"/>
    </row>
    <row r="248" spans="15:21" ht="12.75">
      <c r="O248" s="20"/>
      <c r="P248" s="20"/>
      <c r="Q248" s="20"/>
      <c r="R248" s="20"/>
      <c r="S248" s="20"/>
      <c r="T248" s="20"/>
      <c r="U248" s="20"/>
    </row>
    <row r="249" spans="15:21" ht="12.75">
      <c r="O249" s="20"/>
      <c r="P249" s="20"/>
      <c r="Q249" s="20"/>
      <c r="R249" s="20"/>
      <c r="S249" s="20"/>
      <c r="T249" s="20"/>
      <c r="U249" s="20"/>
    </row>
    <row r="250" spans="15:21" ht="12.75">
      <c r="O250" s="20"/>
      <c r="P250" s="20"/>
      <c r="Q250" s="20"/>
      <c r="R250" s="20"/>
      <c r="S250" s="20"/>
      <c r="T250" s="20"/>
      <c r="U250" s="20"/>
    </row>
    <row r="251" spans="15:21" ht="12.75">
      <c r="O251" s="20"/>
      <c r="P251" s="20"/>
      <c r="Q251" s="20"/>
      <c r="R251" s="20"/>
      <c r="S251" s="20"/>
      <c r="T251" s="20"/>
      <c r="U251" s="20"/>
    </row>
    <row r="252" spans="15:21" ht="12.75">
      <c r="O252" s="20"/>
      <c r="P252" s="20"/>
      <c r="Q252" s="20"/>
      <c r="R252" s="20"/>
      <c r="S252" s="20"/>
      <c r="T252" s="20"/>
      <c r="U252" s="20"/>
    </row>
    <row r="253" spans="15:21" ht="12.75">
      <c r="O253" s="20"/>
      <c r="P253" s="20"/>
      <c r="Q253" s="20"/>
      <c r="R253" s="20"/>
      <c r="S253" s="20"/>
      <c r="T253" s="20"/>
      <c r="U253" s="20"/>
    </row>
    <row r="254" spans="15:21" ht="12.75">
      <c r="O254" s="20"/>
      <c r="P254" s="20"/>
      <c r="Q254" s="20"/>
      <c r="R254" s="20"/>
      <c r="S254" s="20"/>
      <c r="T254" s="20"/>
      <c r="U254" s="20"/>
    </row>
    <row r="255" spans="15:21" ht="12.75">
      <c r="O255" s="20"/>
      <c r="P255" s="20"/>
      <c r="Q255" s="20"/>
      <c r="R255" s="20"/>
      <c r="S255" s="20"/>
      <c r="T255" s="20"/>
      <c r="U255" s="20"/>
    </row>
    <row r="256" spans="15:21" ht="12.75">
      <c r="O256" s="20"/>
      <c r="P256" s="20"/>
      <c r="Q256" s="20"/>
      <c r="R256" s="20"/>
      <c r="S256" s="20"/>
      <c r="T256" s="20"/>
      <c r="U256" s="20"/>
    </row>
    <row r="257" spans="15:21" ht="12.75">
      <c r="O257" s="20"/>
      <c r="P257" s="20"/>
      <c r="Q257" s="20"/>
      <c r="R257" s="20"/>
      <c r="S257" s="20"/>
      <c r="T257" s="20"/>
      <c r="U257" s="20"/>
    </row>
    <row r="258" spans="15:21" ht="12.75">
      <c r="O258" s="20"/>
      <c r="P258" s="20"/>
      <c r="Q258" s="20"/>
      <c r="R258" s="20"/>
      <c r="S258" s="20"/>
      <c r="T258" s="20"/>
      <c r="U258" s="20"/>
    </row>
    <row r="259" spans="15:21" ht="12.75">
      <c r="O259" s="20"/>
      <c r="P259" s="20"/>
      <c r="Q259" s="20"/>
      <c r="R259" s="20"/>
      <c r="S259" s="20"/>
      <c r="T259" s="20"/>
      <c r="U259" s="20"/>
    </row>
    <row r="260" spans="15:21" ht="12.75">
      <c r="O260" s="20"/>
      <c r="P260" s="20"/>
      <c r="Q260" s="20"/>
      <c r="R260" s="20"/>
      <c r="S260" s="20"/>
      <c r="T260" s="20"/>
      <c r="U260" s="20"/>
    </row>
    <row r="261" spans="15:21" ht="12.75">
      <c r="O261" s="20"/>
      <c r="P261" s="20"/>
      <c r="Q261" s="20"/>
      <c r="R261" s="20"/>
      <c r="S261" s="20"/>
      <c r="T261" s="20"/>
      <c r="U261" s="20"/>
    </row>
    <row r="262" spans="15:21" ht="12.75">
      <c r="O262" s="20"/>
      <c r="P262" s="20"/>
      <c r="Q262" s="20"/>
      <c r="R262" s="20"/>
      <c r="S262" s="20"/>
      <c r="T262" s="20"/>
      <c r="U262" s="20"/>
    </row>
    <row r="263" spans="15:21" ht="12.75">
      <c r="O263" s="20"/>
      <c r="P263" s="20"/>
      <c r="Q263" s="20"/>
      <c r="R263" s="20"/>
      <c r="S263" s="20"/>
      <c r="T263" s="20"/>
      <c r="U263" s="20"/>
    </row>
    <row r="264" spans="15:21" ht="12.75">
      <c r="O264" s="20"/>
      <c r="P264" s="20"/>
      <c r="Q264" s="20"/>
      <c r="R264" s="20"/>
      <c r="S264" s="20"/>
      <c r="T264" s="20"/>
      <c r="U264" s="20"/>
    </row>
    <row r="265" spans="15:21" ht="12.75">
      <c r="O265" s="20"/>
      <c r="P265" s="20"/>
      <c r="Q265" s="20"/>
      <c r="R265" s="20"/>
      <c r="S265" s="20"/>
      <c r="T265" s="20"/>
      <c r="U265" s="20"/>
    </row>
    <row r="266" spans="15:21" ht="12.75">
      <c r="O266" s="20"/>
      <c r="P266" s="20"/>
      <c r="Q266" s="20"/>
      <c r="R266" s="20"/>
      <c r="S266" s="20"/>
      <c r="T266" s="20"/>
      <c r="U266" s="20"/>
    </row>
    <row r="267" spans="15:21" ht="12.75">
      <c r="O267" s="20"/>
      <c r="P267" s="20"/>
      <c r="Q267" s="20"/>
      <c r="R267" s="20"/>
      <c r="S267" s="20"/>
      <c r="T267" s="20"/>
      <c r="U267" s="20"/>
    </row>
    <row r="268" spans="15:21" ht="12.75">
      <c r="O268" s="20"/>
      <c r="P268" s="20"/>
      <c r="Q268" s="20"/>
      <c r="R268" s="20"/>
      <c r="S268" s="20"/>
      <c r="T268" s="20"/>
      <c r="U268" s="20"/>
    </row>
    <row r="269" spans="15:21" ht="12.75">
      <c r="O269" s="20"/>
      <c r="P269" s="20"/>
      <c r="Q269" s="20"/>
      <c r="R269" s="20"/>
      <c r="S269" s="20"/>
      <c r="T269" s="20"/>
      <c r="U269" s="20"/>
    </row>
    <row r="270" spans="15:21" ht="12.75">
      <c r="O270" s="20"/>
      <c r="P270" s="20"/>
      <c r="Q270" s="20"/>
      <c r="R270" s="20"/>
      <c r="S270" s="20"/>
      <c r="T270" s="20"/>
      <c r="U270" s="20"/>
    </row>
    <row r="271" spans="15:21" ht="12.75">
      <c r="O271" s="20"/>
      <c r="P271" s="20"/>
      <c r="Q271" s="20"/>
      <c r="R271" s="20"/>
      <c r="S271" s="20"/>
      <c r="T271" s="20"/>
      <c r="U271" s="20"/>
    </row>
    <row r="272" spans="15:21" ht="12.75">
      <c r="O272" s="20"/>
      <c r="P272" s="20"/>
      <c r="Q272" s="20"/>
      <c r="R272" s="20"/>
      <c r="S272" s="20"/>
      <c r="T272" s="20"/>
      <c r="U272" s="20"/>
    </row>
    <row r="273" spans="15:21" ht="12.75">
      <c r="O273" s="20"/>
      <c r="P273" s="20"/>
      <c r="Q273" s="20"/>
      <c r="R273" s="20"/>
      <c r="S273" s="20"/>
      <c r="T273" s="20"/>
      <c r="U273" s="20"/>
    </row>
    <row r="274" spans="15:21" ht="12.75">
      <c r="O274" s="20"/>
      <c r="P274" s="20"/>
      <c r="Q274" s="20"/>
      <c r="R274" s="20"/>
      <c r="S274" s="20"/>
      <c r="T274" s="20"/>
      <c r="U274" s="20"/>
    </row>
    <row r="275" spans="15:21" ht="12.75">
      <c r="O275" s="20"/>
      <c r="P275" s="20"/>
      <c r="Q275" s="20"/>
      <c r="R275" s="20"/>
      <c r="S275" s="20"/>
      <c r="T275" s="20"/>
      <c r="U275" s="20"/>
    </row>
    <row r="276" spans="15:21" ht="12.75">
      <c r="O276" s="20"/>
      <c r="P276" s="20"/>
      <c r="Q276" s="20"/>
      <c r="R276" s="20"/>
      <c r="S276" s="20"/>
      <c r="T276" s="20"/>
      <c r="U276" s="20"/>
    </row>
    <row r="277" spans="15:21" ht="12.75">
      <c r="O277" s="20"/>
      <c r="P277" s="20"/>
      <c r="Q277" s="20"/>
      <c r="R277" s="20"/>
      <c r="S277" s="20"/>
      <c r="T277" s="20"/>
      <c r="U277" s="20"/>
    </row>
    <row r="278" spans="15:21" ht="12.75">
      <c r="O278" s="20"/>
      <c r="P278" s="20"/>
      <c r="Q278" s="20"/>
      <c r="R278" s="20"/>
      <c r="S278" s="20"/>
      <c r="T278" s="20"/>
      <c r="U278" s="20"/>
    </row>
    <row r="279" spans="15:21" ht="12.75">
      <c r="O279" s="20"/>
      <c r="P279" s="20"/>
      <c r="Q279" s="20"/>
      <c r="R279" s="20"/>
      <c r="S279" s="20"/>
      <c r="T279" s="20"/>
      <c r="U279" s="20"/>
    </row>
    <row r="280" spans="15:21" ht="12.75">
      <c r="O280" s="20"/>
      <c r="P280" s="20"/>
      <c r="Q280" s="20"/>
      <c r="R280" s="20"/>
      <c r="S280" s="20"/>
      <c r="T280" s="20"/>
      <c r="U280" s="20"/>
    </row>
    <row r="281" spans="15:21" ht="12.75">
      <c r="O281" s="20"/>
      <c r="P281" s="20"/>
      <c r="Q281" s="20"/>
      <c r="R281" s="20"/>
      <c r="S281" s="20"/>
      <c r="T281" s="20"/>
      <c r="U281" s="20"/>
    </row>
    <row r="282" spans="15:21" ht="12.75">
      <c r="O282" s="20"/>
      <c r="P282" s="20"/>
      <c r="Q282" s="20"/>
      <c r="R282" s="20"/>
      <c r="S282" s="20"/>
      <c r="T282" s="20"/>
      <c r="U282" s="20"/>
    </row>
    <row r="283" spans="15:21" ht="12.75">
      <c r="O283" s="20"/>
      <c r="P283" s="20"/>
      <c r="Q283" s="20"/>
      <c r="R283" s="20"/>
      <c r="S283" s="20"/>
      <c r="T283" s="20"/>
      <c r="U283" s="20"/>
    </row>
    <row r="284" spans="15:21" ht="12.75">
      <c r="O284" s="20"/>
      <c r="P284" s="20"/>
      <c r="Q284" s="20"/>
      <c r="R284" s="20"/>
      <c r="S284" s="20"/>
      <c r="T284" s="20"/>
      <c r="U284" s="20"/>
    </row>
    <row r="285" spans="15:21" ht="12.75">
      <c r="O285" s="20"/>
      <c r="P285" s="20"/>
      <c r="Q285" s="20"/>
      <c r="R285" s="20"/>
      <c r="S285" s="20"/>
      <c r="T285" s="20"/>
      <c r="U285" s="20"/>
    </row>
    <row r="286" spans="15:21" ht="12.75">
      <c r="O286" s="20"/>
      <c r="P286" s="20"/>
      <c r="Q286" s="20"/>
      <c r="R286" s="20"/>
      <c r="S286" s="20"/>
      <c r="T286" s="20"/>
      <c r="U286" s="20"/>
    </row>
    <row r="287" spans="15:21" ht="12.75">
      <c r="O287" s="20"/>
      <c r="P287" s="20"/>
      <c r="Q287" s="20"/>
      <c r="R287" s="20"/>
      <c r="S287" s="20"/>
      <c r="T287" s="20"/>
      <c r="U287" s="20"/>
    </row>
    <row r="288" spans="15:21" ht="12.75">
      <c r="O288" s="20"/>
      <c r="P288" s="20"/>
      <c r="Q288" s="20"/>
      <c r="R288" s="20"/>
      <c r="S288" s="20"/>
      <c r="T288" s="20"/>
      <c r="U288" s="20"/>
    </row>
    <row r="289" spans="15:21" ht="12.75">
      <c r="O289" s="20"/>
      <c r="P289" s="20"/>
      <c r="Q289" s="20"/>
      <c r="R289" s="20"/>
      <c r="S289" s="20"/>
      <c r="T289" s="20"/>
      <c r="U289" s="20"/>
    </row>
    <row r="290" spans="15:21" ht="12.75">
      <c r="O290" s="20"/>
      <c r="P290" s="20"/>
      <c r="Q290" s="20"/>
      <c r="R290" s="20"/>
      <c r="S290" s="20"/>
      <c r="T290" s="20"/>
      <c r="U290" s="20"/>
    </row>
    <row r="291" spans="15:21" ht="12.75">
      <c r="O291" s="20"/>
      <c r="P291" s="20"/>
      <c r="Q291" s="20"/>
      <c r="R291" s="20"/>
      <c r="S291" s="20"/>
      <c r="T291" s="20"/>
      <c r="U291" s="20"/>
    </row>
    <row r="292" spans="15:21" ht="12.75">
      <c r="O292" s="20"/>
      <c r="P292" s="20"/>
      <c r="Q292" s="20"/>
      <c r="R292" s="20"/>
      <c r="S292" s="20"/>
      <c r="T292" s="20"/>
      <c r="U292" s="20"/>
    </row>
    <row r="293" spans="15:21" ht="12.75">
      <c r="O293" s="20"/>
      <c r="P293" s="20"/>
      <c r="Q293" s="20"/>
      <c r="R293" s="20"/>
      <c r="S293" s="20"/>
      <c r="T293" s="20"/>
      <c r="U293" s="20"/>
    </row>
    <row r="294" spans="15:21" ht="12.75">
      <c r="O294" s="20"/>
      <c r="P294" s="20"/>
      <c r="Q294" s="20"/>
      <c r="R294" s="20"/>
      <c r="S294" s="20"/>
      <c r="T294" s="20"/>
      <c r="U294" s="20"/>
    </row>
    <row r="295" spans="15:21" ht="12.75">
      <c r="O295" s="20"/>
      <c r="P295" s="20"/>
      <c r="Q295" s="20"/>
      <c r="R295" s="20"/>
      <c r="S295" s="20"/>
      <c r="T295" s="20"/>
      <c r="U295" s="20"/>
    </row>
    <row r="296" spans="15:21" ht="12.75">
      <c r="O296" s="20"/>
      <c r="P296" s="20"/>
      <c r="Q296" s="20"/>
      <c r="R296" s="20"/>
      <c r="S296" s="20"/>
      <c r="T296" s="20"/>
      <c r="U296" s="20"/>
    </row>
    <row r="297" spans="15:21" ht="12.75">
      <c r="O297" s="20"/>
      <c r="P297" s="20"/>
      <c r="Q297" s="20"/>
      <c r="R297" s="20"/>
      <c r="S297" s="20"/>
      <c r="T297" s="20"/>
      <c r="U297" s="20"/>
    </row>
    <row r="298" spans="15:21" ht="12.75">
      <c r="O298" s="20"/>
      <c r="P298" s="20"/>
      <c r="Q298" s="20"/>
      <c r="R298" s="20"/>
      <c r="S298" s="20"/>
      <c r="T298" s="20"/>
      <c r="U298" s="20"/>
    </row>
    <row r="299" spans="15:21" ht="12.75">
      <c r="O299" s="20"/>
      <c r="P299" s="20"/>
      <c r="Q299" s="20"/>
      <c r="R299" s="20"/>
      <c r="S299" s="20"/>
      <c r="T299" s="20"/>
      <c r="U299" s="20"/>
    </row>
    <row r="300" spans="15:21" ht="12.75">
      <c r="O300" s="20"/>
      <c r="P300" s="20"/>
      <c r="Q300" s="20"/>
      <c r="R300" s="20"/>
      <c r="S300" s="20"/>
      <c r="T300" s="20"/>
      <c r="U300" s="20"/>
    </row>
    <row r="301" spans="15:21" ht="12.75">
      <c r="O301" s="20"/>
      <c r="P301" s="20"/>
      <c r="Q301" s="20"/>
      <c r="R301" s="20"/>
      <c r="S301" s="20"/>
      <c r="T301" s="20"/>
      <c r="U301" s="20"/>
    </row>
    <row r="302" spans="15:21" ht="12.75">
      <c r="O302" s="20"/>
      <c r="P302" s="20"/>
      <c r="Q302" s="20"/>
      <c r="R302" s="20"/>
      <c r="S302" s="20"/>
      <c r="T302" s="20"/>
      <c r="U302" s="20"/>
    </row>
    <row r="303" spans="15:21" ht="12.75">
      <c r="O303" s="20"/>
      <c r="P303" s="20"/>
      <c r="Q303" s="20"/>
      <c r="R303" s="20"/>
      <c r="S303" s="20"/>
      <c r="T303" s="20"/>
      <c r="U303" s="20"/>
    </row>
    <row r="304" spans="15:21" ht="12.75">
      <c r="O304" s="20"/>
      <c r="P304" s="20"/>
      <c r="Q304" s="20"/>
      <c r="R304" s="20"/>
      <c r="S304" s="20"/>
      <c r="T304" s="20"/>
      <c r="U304" s="20"/>
    </row>
    <row r="305" spans="15:21" ht="12.75">
      <c r="O305" s="20"/>
      <c r="P305" s="20"/>
      <c r="Q305" s="20"/>
      <c r="R305" s="20"/>
      <c r="S305" s="20"/>
      <c r="T305" s="20"/>
      <c r="U305" s="20"/>
    </row>
    <row r="306" spans="15:21" ht="12.75">
      <c r="O306" s="20"/>
      <c r="P306" s="20"/>
      <c r="Q306" s="20"/>
      <c r="R306" s="20"/>
      <c r="S306" s="20"/>
      <c r="T306" s="20"/>
      <c r="U306" s="20"/>
    </row>
    <row r="307" spans="15:21" ht="12.75">
      <c r="O307" s="20"/>
      <c r="P307" s="20"/>
      <c r="Q307" s="20"/>
      <c r="R307" s="20"/>
      <c r="S307" s="20"/>
      <c r="T307" s="20"/>
      <c r="U307" s="20"/>
    </row>
    <row r="308" spans="15:21" ht="12.75">
      <c r="O308" s="20"/>
      <c r="P308" s="20"/>
      <c r="Q308" s="20"/>
      <c r="R308" s="20"/>
      <c r="S308" s="20"/>
      <c r="T308" s="20"/>
      <c r="U308" s="20"/>
    </row>
    <row r="309" spans="15:21" ht="12.75">
      <c r="O309" s="20"/>
      <c r="P309" s="20"/>
      <c r="Q309" s="20"/>
      <c r="R309" s="20"/>
      <c r="S309" s="20"/>
      <c r="T309" s="20"/>
      <c r="U309" s="20"/>
    </row>
    <row r="310" spans="15:21" ht="12.75">
      <c r="O310" s="20"/>
      <c r="P310" s="20"/>
      <c r="Q310" s="20"/>
      <c r="R310" s="20"/>
      <c r="S310" s="20"/>
      <c r="T310" s="20"/>
      <c r="U310" s="20"/>
    </row>
    <row r="311" spans="15:21" ht="12.75">
      <c r="O311" s="20"/>
      <c r="P311" s="20"/>
      <c r="Q311" s="20"/>
      <c r="R311" s="20"/>
      <c r="S311" s="20"/>
      <c r="T311" s="20"/>
      <c r="U311" s="20"/>
    </row>
    <row r="312" spans="15:21" ht="12.75">
      <c r="O312" s="20"/>
      <c r="P312" s="20"/>
      <c r="Q312" s="20"/>
      <c r="R312" s="20"/>
      <c r="S312" s="20"/>
      <c r="T312" s="20"/>
      <c r="U312" s="20"/>
    </row>
    <row r="313" spans="15:21" ht="12.75">
      <c r="O313" s="20"/>
      <c r="P313" s="20"/>
      <c r="Q313" s="20"/>
      <c r="R313" s="20"/>
      <c r="S313" s="20"/>
      <c r="T313" s="20"/>
      <c r="U313" s="20"/>
    </row>
    <row r="314" spans="15:21" ht="12.75">
      <c r="O314" s="20"/>
      <c r="P314" s="20"/>
      <c r="Q314" s="20"/>
      <c r="R314" s="20"/>
      <c r="S314" s="20"/>
      <c r="T314" s="20"/>
      <c r="U314" s="20"/>
    </row>
    <row r="315" spans="15:21" ht="12.75">
      <c r="O315" s="20"/>
      <c r="P315" s="20"/>
      <c r="Q315" s="20"/>
      <c r="R315" s="20"/>
      <c r="S315" s="20"/>
      <c r="T315" s="20"/>
      <c r="U315" s="20"/>
    </row>
    <row r="316" spans="15:21" ht="12.75">
      <c r="O316" s="20"/>
      <c r="P316" s="20"/>
      <c r="Q316" s="20"/>
      <c r="R316" s="20"/>
      <c r="S316" s="20"/>
      <c r="T316" s="20"/>
      <c r="U316" s="20"/>
    </row>
    <row r="317" spans="15:21" ht="12.75">
      <c r="O317" s="20"/>
      <c r="P317" s="20"/>
      <c r="Q317" s="20"/>
      <c r="R317" s="20"/>
      <c r="S317" s="20"/>
      <c r="T317" s="20"/>
      <c r="U317" s="20"/>
    </row>
    <row r="318" spans="15:21" ht="12.75">
      <c r="O318" s="20"/>
      <c r="P318" s="20"/>
      <c r="Q318" s="20"/>
      <c r="R318" s="20"/>
      <c r="S318" s="20"/>
      <c r="T318" s="20"/>
      <c r="U318" s="20"/>
    </row>
    <row r="319" spans="15:21" ht="12.75">
      <c r="O319" s="20"/>
      <c r="P319" s="20"/>
      <c r="Q319" s="20"/>
      <c r="R319" s="20"/>
      <c r="S319" s="20"/>
      <c r="T319" s="20"/>
      <c r="U319" s="20"/>
    </row>
    <row r="320" spans="15:21" ht="12.75">
      <c r="O320" s="20"/>
      <c r="P320" s="20"/>
      <c r="Q320" s="20"/>
      <c r="R320" s="20"/>
      <c r="S320" s="20"/>
      <c r="T320" s="20"/>
      <c r="U320" s="20"/>
    </row>
    <row r="321" spans="15:21" ht="12.75">
      <c r="O321" s="20"/>
      <c r="P321" s="20"/>
      <c r="Q321" s="20"/>
      <c r="R321" s="20"/>
      <c r="S321" s="20"/>
      <c r="T321" s="20"/>
      <c r="U321" s="20"/>
    </row>
    <row r="322" spans="15:21" ht="12.75">
      <c r="O322" s="20"/>
      <c r="P322" s="20"/>
      <c r="Q322" s="20"/>
      <c r="R322" s="20"/>
      <c r="S322" s="20"/>
      <c r="T322" s="20"/>
      <c r="U322" s="20"/>
    </row>
    <row r="323" spans="15:21" ht="12.75">
      <c r="O323" s="20"/>
      <c r="P323" s="20"/>
      <c r="Q323" s="20"/>
      <c r="R323" s="20"/>
      <c r="S323" s="20"/>
      <c r="T323" s="20"/>
      <c r="U323" s="20"/>
    </row>
    <row r="324" spans="15:21" ht="12.75">
      <c r="O324" s="20"/>
      <c r="P324" s="20"/>
      <c r="Q324" s="20"/>
      <c r="R324" s="20"/>
      <c r="S324" s="20"/>
      <c r="T324" s="20"/>
      <c r="U324" s="20"/>
    </row>
    <row r="325" spans="15:21" ht="12.75">
      <c r="O325" s="20"/>
      <c r="P325" s="20"/>
      <c r="Q325" s="20"/>
      <c r="R325" s="20"/>
      <c r="S325" s="20"/>
      <c r="T325" s="20"/>
      <c r="U325" s="20"/>
    </row>
    <row r="326" spans="15:21" ht="12.75">
      <c r="O326" s="20"/>
      <c r="P326" s="20"/>
      <c r="Q326" s="20"/>
      <c r="R326" s="20"/>
      <c r="S326" s="20"/>
      <c r="T326" s="20"/>
      <c r="U326" s="20"/>
    </row>
    <row r="327" spans="15:21" ht="12.75">
      <c r="O327" s="20"/>
      <c r="P327" s="20"/>
      <c r="Q327" s="20"/>
      <c r="R327" s="20"/>
      <c r="S327" s="20"/>
      <c r="T327" s="20"/>
      <c r="U327" s="20"/>
    </row>
    <row r="328" spans="15:21" ht="12.75">
      <c r="O328" s="20"/>
      <c r="P328" s="20"/>
      <c r="Q328" s="20"/>
      <c r="R328" s="20"/>
      <c r="S328" s="20"/>
      <c r="T328" s="20"/>
      <c r="U328" s="20"/>
    </row>
    <row r="329" spans="15:21" ht="12.75">
      <c r="O329" s="20"/>
      <c r="P329" s="20"/>
      <c r="Q329" s="20"/>
      <c r="R329" s="20"/>
      <c r="S329" s="20"/>
      <c r="T329" s="20"/>
      <c r="U329" s="20"/>
    </row>
    <row r="330" spans="15:21" ht="12.75">
      <c r="O330" s="20"/>
      <c r="P330" s="20"/>
      <c r="Q330" s="20"/>
      <c r="R330" s="20"/>
      <c r="S330" s="20"/>
      <c r="T330" s="20"/>
      <c r="U330" s="20"/>
    </row>
    <row r="331" spans="15:21" ht="12.75">
      <c r="O331" s="20"/>
      <c r="P331" s="20"/>
      <c r="Q331" s="20"/>
      <c r="R331" s="20"/>
      <c r="S331" s="20"/>
      <c r="T331" s="20"/>
      <c r="U331" s="20"/>
    </row>
    <row r="332" spans="15:21" ht="12.75">
      <c r="O332" s="20"/>
      <c r="P332" s="20"/>
      <c r="Q332" s="20"/>
      <c r="R332" s="20"/>
      <c r="S332" s="20"/>
      <c r="T332" s="20"/>
      <c r="U332" s="20"/>
    </row>
    <row r="333" spans="15:21" ht="12.75">
      <c r="O333" s="20"/>
      <c r="P333" s="20"/>
      <c r="Q333" s="20"/>
      <c r="R333" s="20"/>
      <c r="S333" s="20"/>
      <c r="T333" s="20"/>
      <c r="U333" s="20"/>
    </row>
    <row r="334" spans="15:21" ht="12.75">
      <c r="O334" s="20"/>
      <c r="P334" s="20"/>
      <c r="Q334" s="20"/>
      <c r="R334" s="20"/>
      <c r="S334" s="20"/>
      <c r="T334" s="20"/>
      <c r="U334" s="20"/>
    </row>
    <row r="335" spans="15:21" ht="12.75">
      <c r="O335" s="20"/>
      <c r="P335" s="20"/>
      <c r="Q335" s="20"/>
      <c r="R335" s="20"/>
      <c r="S335" s="20"/>
      <c r="T335" s="20"/>
      <c r="U335" s="20"/>
    </row>
    <row r="336" spans="15:21" ht="12.75">
      <c r="O336" s="20"/>
      <c r="P336" s="20"/>
      <c r="Q336" s="20"/>
      <c r="R336" s="20"/>
      <c r="S336" s="20"/>
      <c r="T336" s="20"/>
      <c r="U336" s="20"/>
    </row>
    <row r="337" spans="15:21" ht="12.75">
      <c r="O337" s="20"/>
      <c r="P337" s="20"/>
      <c r="Q337" s="20"/>
      <c r="R337" s="20"/>
      <c r="S337" s="20"/>
      <c r="T337" s="20"/>
      <c r="U337" s="20"/>
    </row>
    <row r="338" spans="15:21" ht="12.75">
      <c r="O338" s="20"/>
      <c r="P338" s="20"/>
      <c r="Q338" s="20"/>
      <c r="R338" s="20"/>
      <c r="S338" s="20"/>
      <c r="T338" s="20"/>
      <c r="U338" s="20"/>
    </row>
    <row r="339" spans="15:21" ht="12.75">
      <c r="O339" s="20"/>
      <c r="P339" s="20"/>
      <c r="Q339" s="20"/>
      <c r="R339" s="20"/>
      <c r="S339" s="20"/>
      <c r="T339" s="20"/>
      <c r="U339" s="20"/>
    </row>
    <row r="340" spans="15:21" ht="12.75">
      <c r="O340" s="20"/>
      <c r="P340" s="20"/>
      <c r="Q340" s="20"/>
      <c r="R340" s="20"/>
      <c r="S340" s="20"/>
      <c r="T340" s="20"/>
      <c r="U340" s="20"/>
    </row>
    <row r="341" spans="15:21" ht="12.75">
      <c r="O341" s="20"/>
      <c r="P341" s="20"/>
      <c r="Q341" s="20"/>
      <c r="R341" s="20"/>
      <c r="S341" s="20"/>
      <c r="T341" s="20"/>
      <c r="U341" s="20"/>
    </row>
    <row r="342" spans="15:21" ht="12.75">
      <c r="O342" s="20"/>
      <c r="P342" s="20"/>
      <c r="Q342" s="20"/>
      <c r="R342" s="20"/>
      <c r="S342" s="20"/>
      <c r="T342" s="20"/>
      <c r="U342" s="20"/>
    </row>
    <row r="343" spans="15:21" ht="12.75">
      <c r="O343" s="20"/>
      <c r="P343" s="20"/>
      <c r="Q343" s="20"/>
      <c r="R343" s="20"/>
      <c r="S343" s="20"/>
      <c r="T343" s="20"/>
      <c r="U343" s="20"/>
    </row>
    <row r="344" spans="15:21" ht="12.75">
      <c r="O344" s="20"/>
      <c r="P344" s="20"/>
      <c r="Q344" s="20"/>
      <c r="R344" s="20"/>
      <c r="S344" s="20"/>
      <c r="T344" s="20"/>
      <c r="U344" s="20"/>
    </row>
    <row r="345" spans="15:21" ht="12.75">
      <c r="O345" s="20"/>
      <c r="P345" s="20"/>
      <c r="Q345" s="20"/>
      <c r="R345" s="20"/>
      <c r="S345" s="20"/>
      <c r="T345" s="20"/>
      <c r="U345" s="20"/>
    </row>
    <row r="346" spans="15:21" ht="12.75">
      <c r="O346" s="20"/>
      <c r="P346" s="20"/>
      <c r="Q346" s="20"/>
      <c r="R346" s="20"/>
      <c r="S346" s="20"/>
      <c r="T346" s="20"/>
      <c r="U346" s="20"/>
    </row>
    <row r="347" spans="15:21" ht="12.75">
      <c r="O347" s="20"/>
      <c r="P347" s="20"/>
      <c r="Q347" s="20"/>
      <c r="R347" s="20"/>
      <c r="S347" s="20"/>
      <c r="T347" s="20"/>
      <c r="U347" s="20"/>
    </row>
    <row r="348" spans="15:21" ht="12.75">
      <c r="O348" s="20"/>
      <c r="P348" s="20"/>
      <c r="Q348" s="20"/>
      <c r="R348" s="20"/>
      <c r="S348" s="20"/>
      <c r="T348" s="20"/>
      <c r="U348" s="20"/>
    </row>
    <row r="349" spans="15:21" ht="12.75">
      <c r="O349" s="20"/>
      <c r="P349" s="20"/>
      <c r="Q349" s="20"/>
      <c r="R349" s="20"/>
      <c r="S349" s="20"/>
      <c r="T349" s="20"/>
      <c r="U349" s="20"/>
    </row>
    <row r="350" spans="15:21" ht="12.75">
      <c r="O350" s="20"/>
      <c r="P350" s="20"/>
      <c r="Q350" s="20"/>
      <c r="R350" s="20"/>
      <c r="S350" s="20"/>
      <c r="T350" s="20"/>
      <c r="U350" s="20"/>
    </row>
    <row r="351" spans="15:21" ht="12.75">
      <c r="O351" s="20"/>
      <c r="P351" s="20"/>
      <c r="Q351" s="20"/>
      <c r="R351" s="20"/>
      <c r="S351" s="20"/>
      <c r="T351" s="20"/>
      <c r="U351" s="20"/>
    </row>
    <row r="352" spans="15:21" ht="12.75">
      <c r="O352" s="20"/>
      <c r="P352" s="20"/>
      <c r="Q352" s="20"/>
      <c r="R352" s="20"/>
      <c r="S352" s="20"/>
      <c r="T352" s="20"/>
      <c r="U352" s="20"/>
    </row>
    <row r="353" spans="15:21" ht="12.75">
      <c r="O353" s="20"/>
      <c r="P353" s="20"/>
      <c r="Q353" s="20"/>
      <c r="R353" s="20"/>
      <c r="S353" s="20"/>
      <c r="T353" s="20"/>
      <c r="U353" s="20"/>
    </row>
    <row r="354" spans="15:21" ht="12.75">
      <c r="O354" s="20"/>
      <c r="P354" s="20"/>
      <c r="Q354" s="20"/>
      <c r="R354" s="20"/>
      <c r="S354" s="20"/>
      <c r="T354" s="20"/>
      <c r="U354" s="20"/>
    </row>
    <row r="355" spans="15:21" ht="12.75">
      <c r="O355" s="20"/>
      <c r="P355" s="20"/>
      <c r="Q355" s="20"/>
      <c r="R355" s="20"/>
      <c r="S355" s="20"/>
      <c r="T355" s="20"/>
      <c r="U355" s="20"/>
    </row>
    <row r="356" spans="15:21" ht="12.75">
      <c r="O356" s="20"/>
      <c r="P356" s="20"/>
      <c r="Q356" s="20"/>
      <c r="R356" s="20"/>
      <c r="S356" s="20"/>
      <c r="T356" s="20"/>
      <c r="U356" s="20"/>
    </row>
    <row r="357" spans="15:21" ht="12.75">
      <c r="O357" s="20"/>
      <c r="P357" s="20"/>
      <c r="Q357" s="20"/>
      <c r="R357" s="20"/>
      <c r="S357" s="20"/>
      <c r="T357" s="20"/>
      <c r="U357" s="20"/>
    </row>
    <row r="358" spans="15:21" ht="12.75">
      <c r="O358" s="20"/>
      <c r="P358" s="20"/>
      <c r="Q358" s="20"/>
      <c r="R358" s="20"/>
      <c r="S358" s="20"/>
      <c r="T358" s="20"/>
      <c r="U358" s="20"/>
    </row>
    <row r="359" spans="15:21" ht="12.75">
      <c r="O359" s="20"/>
      <c r="P359" s="20"/>
      <c r="Q359" s="20"/>
      <c r="R359" s="20"/>
      <c r="S359" s="20"/>
      <c r="T359" s="20"/>
      <c r="U359" s="20"/>
    </row>
    <row r="360" spans="15:21" ht="12.75">
      <c r="O360" s="20"/>
      <c r="P360" s="20"/>
      <c r="Q360" s="20"/>
      <c r="R360" s="20"/>
      <c r="S360" s="20"/>
      <c r="T360" s="20"/>
      <c r="U360" s="20"/>
    </row>
    <row r="361" spans="15:21" ht="12.75">
      <c r="O361" s="20"/>
      <c r="P361" s="20"/>
      <c r="Q361" s="20"/>
      <c r="R361" s="20"/>
      <c r="S361" s="20"/>
      <c r="T361" s="20"/>
      <c r="U361" s="20"/>
    </row>
    <row r="362" spans="15:21" ht="12.75">
      <c r="O362" s="20"/>
      <c r="P362" s="20"/>
      <c r="Q362" s="20"/>
      <c r="R362" s="20"/>
      <c r="S362" s="20"/>
      <c r="T362" s="20"/>
      <c r="U362" s="20"/>
    </row>
    <row r="363" spans="15:21" ht="12.75">
      <c r="O363" s="20"/>
      <c r="P363" s="20"/>
      <c r="Q363" s="20"/>
      <c r="R363" s="20"/>
      <c r="S363" s="20"/>
      <c r="T363" s="20"/>
      <c r="U363" s="20"/>
    </row>
    <row r="364" spans="15:21" ht="12.75">
      <c r="O364" s="20"/>
      <c r="P364" s="20"/>
      <c r="Q364" s="20"/>
      <c r="R364" s="20"/>
      <c r="S364" s="20"/>
      <c r="T364" s="20"/>
      <c r="U364" s="20"/>
    </row>
    <row r="365" spans="15:21" ht="12.75">
      <c r="O365" s="20"/>
      <c r="P365" s="20"/>
      <c r="Q365" s="20"/>
      <c r="R365" s="20"/>
      <c r="S365" s="20"/>
      <c r="T365" s="20"/>
      <c r="U365" s="20"/>
    </row>
    <row r="366" spans="15:21" ht="12.75">
      <c r="O366" s="20"/>
      <c r="P366" s="20"/>
      <c r="Q366" s="20"/>
      <c r="R366" s="20"/>
      <c r="S366" s="20"/>
      <c r="T366" s="20"/>
      <c r="U366" s="20"/>
    </row>
    <row r="367" spans="15:21" ht="12.75">
      <c r="O367" s="20"/>
      <c r="P367" s="20"/>
      <c r="Q367" s="20"/>
      <c r="R367" s="20"/>
      <c r="S367" s="20"/>
      <c r="T367" s="20"/>
      <c r="U367" s="20"/>
    </row>
    <row r="368" spans="15:21" ht="12.75">
      <c r="O368" s="20"/>
      <c r="P368" s="20"/>
      <c r="Q368" s="20"/>
      <c r="R368" s="20"/>
      <c r="S368" s="20"/>
      <c r="T368" s="20"/>
      <c r="U368" s="20"/>
    </row>
    <row r="369" spans="15:21" ht="12.75">
      <c r="O369" s="20"/>
      <c r="P369" s="20"/>
      <c r="Q369" s="20"/>
      <c r="R369" s="20"/>
      <c r="S369" s="20"/>
      <c r="T369" s="20"/>
      <c r="U369" s="20"/>
    </row>
    <row r="370" spans="15:21" ht="12.75">
      <c r="O370" s="20"/>
      <c r="P370" s="20"/>
      <c r="Q370" s="20"/>
      <c r="R370" s="20"/>
      <c r="S370" s="20"/>
      <c r="T370" s="20"/>
      <c r="U370" s="20"/>
    </row>
    <row r="371" spans="15:21" ht="12.75">
      <c r="O371" s="20"/>
      <c r="P371" s="20"/>
      <c r="Q371" s="20"/>
      <c r="R371" s="20"/>
      <c r="S371" s="20"/>
      <c r="T371" s="20"/>
      <c r="U371" s="20"/>
    </row>
    <row r="372" spans="15:21" ht="12.75">
      <c r="O372" s="20"/>
      <c r="P372" s="20"/>
      <c r="Q372" s="20"/>
      <c r="R372" s="20"/>
      <c r="S372" s="20"/>
      <c r="T372" s="20"/>
      <c r="U372" s="20"/>
    </row>
    <row r="373" spans="15:21" ht="12.75">
      <c r="O373" s="20"/>
      <c r="P373" s="20"/>
      <c r="Q373" s="20"/>
      <c r="R373" s="20"/>
      <c r="S373" s="20"/>
      <c r="T373" s="20"/>
      <c r="U373" s="20"/>
    </row>
    <row r="374" spans="15:21" ht="12.75">
      <c r="O374" s="20"/>
      <c r="P374" s="20"/>
      <c r="Q374" s="20"/>
      <c r="R374" s="20"/>
      <c r="S374" s="20"/>
      <c r="T374" s="20"/>
      <c r="U374" s="20"/>
    </row>
    <row r="375" spans="15:21" ht="12.75">
      <c r="O375" s="20"/>
      <c r="P375" s="20"/>
      <c r="Q375" s="20"/>
      <c r="R375" s="20"/>
      <c r="S375" s="20"/>
      <c r="T375" s="20"/>
      <c r="U375" s="20"/>
    </row>
    <row r="376" spans="15:21" ht="12.75">
      <c r="O376" s="20"/>
      <c r="P376" s="20"/>
      <c r="Q376" s="20"/>
      <c r="R376" s="20"/>
      <c r="S376" s="20"/>
      <c r="T376" s="20"/>
      <c r="U376" s="20"/>
    </row>
    <row r="377" spans="15:21" ht="12.75">
      <c r="O377" s="20"/>
      <c r="P377" s="20"/>
      <c r="Q377" s="20"/>
      <c r="R377" s="20"/>
      <c r="S377" s="20"/>
      <c r="T377" s="20"/>
      <c r="U377" s="20"/>
    </row>
    <row r="378" spans="15:21" ht="12.75">
      <c r="O378" s="20"/>
      <c r="P378" s="20"/>
      <c r="Q378" s="20"/>
      <c r="R378" s="20"/>
      <c r="S378" s="20"/>
      <c r="T378" s="20"/>
      <c r="U378" s="20"/>
    </row>
    <row r="379" spans="15:21" ht="12.75">
      <c r="O379" s="20"/>
      <c r="P379" s="20"/>
      <c r="Q379" s="20"/>
      <c r="R379" s="20"/>
      <c r="S379" s="20"/>
      <c r="T379" s="20"/>
      <c r="U379" s="20"/>
    </row>
    <row r="380" spans="15:21" ht="12.75">
      <c r="O380" s="20"/>
      <c r="P380" s="20"/>
      <c r="Q380" s="20"/>
      <c r="R380" s="20"/>
      <c r="S380" s="20"/>
      <c r="T380" s="20"/>
      <c r="U380" s="20"/>
    </row>
    <row r="381" spans="15:21" ht="12.75">
      <c r="O381" s="20"/>
      <c r="P381" s="20"/>
      <c r="Q381" s="20"/>
      <c r="R381" s="20"/>
      <c r="S381" s="20"/>
      <c r="T381" s="20"/>
      <c r="U381" s="20"/>
    </row>
    <row r="382" spans="15:21" ht="12.75">
      <c r="O382" s="20"/>
      <c r="P382" s="20"/>
      <c r="Q382" s="20"/>
      <c r="R382" s="20"/>
      <c r="S382" s="20"/>
      <c r="T382" s="20"/>
      <c r="U382" s="20"/>
    </row>
    <row r="383" spans="15:21" ht="12.75">
      <c r="O383" s="20"/>
      <c r="P383" s="20"/>
      <c r="Q383" s="20"/>
      <c r="R383" s="20"/>
      <c r="S383" s="20"/>
      <c r="T383" s="20"/>
      <c r="U383" s="20"/>
    </row>
    <row r="384" spans="15:21" ht="12.75">
      <c r="O384" s="20"/>
      <c r="P384" s="20"/>
      <c r="Q384" s="20"/>
      <c r="R384" s="20"/>
      <c r="S384" s="20"/>
      <c r="T384" s="20"/>
      <c r="U384" s="20"/>
    </row>
    <row r="385" spans="15:21" ht="12.75">
      <c r="O385" s="20"/>
      <c r="P385" s="20"/>
      <c r="Q385" s="20"/>
      <c r="R385" s="20"/>
      <c r="S385" s="20"/>
      <c r="T385" s="20"/>
      <c r="U385" s="20"/>
    </row>
    <row r="386" spans="15:21" ht="12.75">
      <c r="O386" s="20"/>
      <c r="P386" s="20"/>
      <c r="Q386" s="20"/>
      <c r="R386" s="20"/>
      <c r="S386" s="20"/>
      <c r="T386" s="20"/>
      <c r="U386" s="20"/>
    </row>
    <row r="387" spans="15:21" ht="12.75">
      <c r="O387" s="20"/>
      <c r="P387" s="20"/>
      <c r="Q387" s="20"/>
      <c r="R387" s="20"/>
      <c r="S387" s="20"/>
      <c r="T387" s="20"/>
      <c r="U387" s="20"/>
    </row>
    <row r="388" spans="15:21" ht="12.75">
      <c r="O388" s="20"/>
      <c r="P388" s="20"/>
      <c r="Q388" s="20"/>
      <c r="R388" s="20"/>
      <c r="S388" s="20"/>
      <c r="T388" s="20"/>
      <c r="U388" s="20"/>
    </row>
    <row r="389" spans="15:21" ht="12.75">
      <c r="O389" s="20"/>
      <c r="P389" s="20"/>
      <c r="Q389" s="20"/>
      <c r="R389" s="20"/>
      <c r="S389" s="20"/>
      <c r="T389" s="20"/>
      <c r="U389" s="20"/>
    </row>
    <row r="390" spans="15:21" ht="12.75">
      <c r="O390" s="20"/>
      <c r="P390" s="20"/>
      <c r="Q390" s="20"/>
      <c r="R390" s="20"/>
      <c r="S390" s="20"/>
      <c r="T390" s="20"/>
      <c r="U390" s="20"/>
    </row>
    <row r="391" spans="15:21" ht="12.75">
      <c r="O391" s="20"/>
      <c r="P391" s="20"/>
      <c r="Q391" s="20"/>
      <c r="R391" s="20"/>
      <c r="S391" s="20"/>
      <c r="T391" s="20"/>
      <c r="U391" s="20"/>
    </row>
    <row r="392" spans="15:21" ht="12.75">
      <c r="O392" s="20"/>
      <c r="P392" s="20"/>
      <c r="Q392" s="20"/>
      <c r="R392" s="20"/>
      <c r="S392" s="20"/>
      <c r="T392" s="20"/>
      <c r="U392" s="20"/>
    </row>
    <row r="393" spans="15:21" ht="12.75">
      <c r="O393" s="20"/>
      <c r="P393" s="20"/>
      <c r="Q393" s="20"/>
      <c r="R393" s="20"/>
      <c r="S393" s="20"/>
      <c r="T393" s="20"/>
      <c r="U393" s="20"/>
    </row>
    <row r="394" spans="15:21" ht="12.75">
      <c r="O394" s="20"/>
      <c r="P394" s="20"/>
      <c r="Q394" s="20"/>
      <c r="R394" s="20"/>
      <c r="S394" s="20"/>
      <c r="T394" s="20"/>
      <c r="U394" s="20"/>
    </row>
    <row r="395" spans="15:21" ht="12.75">
      <c r="O395" s="20"/>
      <c r="P395" s="20"/>
      <c r="Q395" s="20"/>
      <c r="R395" s="20"/>
      <c r="S395" s="20"/>
      <c r="T395" s="20"/>
      <c r="U395" s="20"/>
    </row>
    <row r="396" spans="15:21" ht="12.75">
      <c r="O396" s="20"/>
      <c r="P396" s="20"/>
      <c r="Q396" s="20"/>
      <c r="R396" s="20"/>
      <c r="S396" s="20"/>
      <c r="T396" s="20"/>
      <c r="U396" s="20"/>
    </row>
    <row r="397" spans="15:21" ht="12.75">
      <c r="O397" s="20"/>
      <c r="P397" s="20"/>
      <c r="Q397" s="20"/>
      <c r="R397" s="20"/>
      <c r="S397" s="20"/>
      <c r="T397" s="20"/>
      <c r="U397" s="20"/>
    </row>
    <row r="398" spans="15:21" ht="12.75">
      <c r="O398" s="20"/>
      <c r="P398" s="20"/>
      <c r="Q398" s="20"/>
      <c r="R398" s="20"/>
      <c r="S398" s="20"/>
      <c r="T398" s="20"/>
      <c r="U398" s="20"/>
    </row>
    <row r="399" spans="15:21" ht="12.75">
      <c r="O399" s="20"/>
      <c r="P399" s="20"/>
      <c r="Q399" s="20"/>
      <c r="R399" s="20"/>
      <c r="S399" s="20"/>
      <c r="T399" s="20"/>
      <c r="U399" s="20"/>
    </row>
    <row r="400" spans="15:21" ht="12.75">
      <c r="O400" s="20"/>
      <c r="P400" s="20"/>
      <c r="Q400" s="20"/>
      <c r="R400" s="20"/>
      <c r="S400" s="20"/>
      <c r="T400" s="20"/>
      <c r="U400" s="20"/>
    </row>
    <row r="401" spans="15:21" ht="12.75">
      <c r="O401" s="20"/>
      <c r="P401" s="20"/>
      <c r="Q401" s="20"/>
      <c r="R401" s="20"/>
      <c r="S401" s="20"/>
      <c r="T401" s="20"/>
      <c r="U401" s="20"/>
    </row>
    <row r="402" spans="15:21" ht="12.75">
      <c r="O402" s="20"/>
      <c r="P402" s="20"/>
      <c r="Q402" s="20"/>
      <c r="R402" s="20"/>
      <c r="S402" s="20"/>
      <c r="T402" s="20"/>
      <c r="U402" s="20"/>
    </row>
    <row r="403" spans="15:21" ht="12.75">
      <c r="O403" s="20"/>
      <c r="P403" s="20"/>
      <c r="Q403" s="20"/>
      <c r="R403" s="20"/>
      <c r="S403" s="20"/>
      <c r="T403" s="20"/>
      <c r="U403" s="20"/>
    </row>
    <row r="404" spans="15:21" ht="12.75">
      <c r="O404" s="20"/>
      <c r="P404" s="20"/>
      <c r="Q404" s="20"/>
      <c r="R404" s="20"/>
      <c r="S404" s="20"/>
      <c r="T404" s="20"/>
      <c r="U404" s="20"/>
    </row>
    <row r="405" spans="15:21" ht="12.75">
      <c r="O405" s="20"/>
      <c r="P405" s="20"/>
      <c r="Q405" s="20"/>
      <c r="R405" s="20"/>
      <c r="S405" s="20"/>
      <c r="T405" s="20"/>
      <c r="U405" s="20"/>
    </row>
    <row r="406" spans="15:21" ht="12.75">
      <c r="O406" s="20"/>
      <c r="P406" s="20"/>
      <c r="Q406" s="20"/>
      <c r="R406" s="20"/>
      <c r="S406" s="20"/>
      <c r="T406" s="20"/>
      <c r="U406" s="20"/>
    </row>
    <row r="407" spans="15:21" ht="12.75">
      <c r="O407" s="20"/>
      <c r="P407" s="20"/>
      <c r="Q407" s="20"/>
      <c r="R407" s="20"/>
      <c r="S407" s="20"/>
      <c r="T407" s="20"/>
      <c r="U407" s="20"/>
    </row>
    <row r="408" spans="15:21" ht="12.75">
      <c r="O408" s="20"/>
      <c r="P408" s="20"/>
      <c r="Q408" s="20"/>
      <c r="R408" s="20"/>
      <c r="S408" s="20"/>
      <c r="T408" s="20"/>
      <c r="U408" s="20"/>
    </row>
    <row r="409" spans="15:21" ht="12.75">
      <c r="O409" s="20"/>
      <c r="P409" s="20"/>
      <c r="Q409" s="20"/>
      <c r="R409" s="20"/>
      <c r="S409" s="20"/>
      <c r="T409" s="20"/>
      <c r="U409" s="20"/>
    </row>
    <row r="410" spans="15:21" ht="12.75">
      <c r="O410" s="20"/>
      <c r="P410" s="20"/>
      <c r="Q410" s="20"/>
      <c r="R410" s="20"/>
      <c r="S410" s="20"/>
      <c r="T410" s="20"/>
      <c r="U410" s="20"/>
    </row>
    <row r="411" spans="15:21" ht="12.75">
      <c r="O411" s="20"/>
      <c r="P411" s="20"/>
      <c r="Q411" s="20"/>
      <c r="R411" s="20"/>
      <c r="S411" s="20"/>
      <c r="T411" s="20"/>
      <c r="U411" s="20"/>
    </row>
    <row r="412" spans="15:21" ht="12.75">
      <c r="O412" s="20"/>
      <c r="P412" s="20"/>
      <c r="Q412" s="20"/>
      <c r="R412" s="20"/>
      <c r="S412" s="20"/>
      <c r="T412" s="20"/>
      <c r="U412" s="20"/>
    </row>
    <row r="413" spans="15:21" ht="12.75">
      <c r="O413" s="20"/>
      <c r="P413" s="20"/>
      <c r="Q413" s="20"/>
      <c r="R413" s="20"/>
      <c r="S413" s="20"/>
      <c r="T413" s="20"/>
      <c r="U413" s="20"/>
    </row>
    <row r="414" spans="15:21" ht="12.75">
      <c r="O414" s="20"/>
      <c r="P414" s="20"/>
      <c r="Q414" s="20"/>
      <c r="R414" s="20"/>
      <c r="S414" s="20"/>
      <c r="T414" s="20"/>
      <c r="U414" s="20"/>
    </row>
    <row r="415" spans="15:21" ht="12.75">
      <c r="O415" s="20"/>
      <c r="P415" s="20"/>
      <c r="Q415" s="20"/>
      <c r="R415" s="20"/>
      <c r="S415" s="20"/>
      <c r="T415" s="20"/>
      <c r="U415" s="20"/>
    </row>
    <row r="416" spans="15:21" ht="12.75">
      <c r="O416" s="20"/>
      <c r="P416" s="20"/>
      <c r="Q416" s="20"/>
      <c r="R416" s="20"/>
      <c r="S416" s="20"/>
      <c r="T416" s="20"/>
      <c r="U416" s="20"/>
    </row>
    <row r="417" spans="15:21" ht="12.75">
      <c r="O417" s="20"/>
      <c r="P417" s="20"/>
      <c r="Q417" s="20"/>
      <c r="R417" s="20"/>
      <c r="S417" s="20"/>
      <c r="T417" s="20"/>
      <c r="U417" s="20"/>
    </row>
    <row r="418" spans="15:21" ht="12.75">
      <c r="O418" s="20"/>
      <c r="P418" s="20"/>
      <c r="Q418" s="20"/>
      <c r="R418" s="20"/>
      <c r="S418" s="20"/>
      <c r="T418" s="20"/>
      <c r="U418" s="20"/>
    </row>
    <row r="419" spans="15:21" ht="12.75">
      <c r="O419" s="20"/>
      <c r="P419" s="20"/>
      <c r="Q419" s="20"/>
      <c r="R419" s="20"/>
      <c r="S419" s="20"/>
      <c r="T419" s="20"/>
      <c r="U419" s="20"/>
    </row>
    <row r="420" spans="15:21" ht="12.75">
      <c r="O420" s="20"/>
      <c r="P420" s="20"/>
      <c r="Q420" s="20"/>
      <c r="R420" s="20"/>
      <c r="S420" s="20"/>
      <c r="T420" s="20"/>
      <c r="U420" s="20"/>
    </row>
    <row r="421" spans="15:21" ht="12.75">
      <c r="O421" s="20"/>
      <c r="P421" s="20"/>
      <c r="Q421" s="20"/>
      <c r="R421" s="20"/>
      <c r="S421" s="20"/>
      <c r="T421" s="20"/>
      <c r="U421" s="20"/>
    </row>
    <row r="422" spans="15:21" ht="12.75">
      <c r="O422" s="20"/>
      <c r="P422" s="20"/>
      <c r="Q422" s="20"/>
      <c r="R422" s="20"/>
      <c r="S422" s="20"/>
      <c r="T422" s="20"/>
      <c r="U422" s="20"/>
    </row>
    <row r="423" spans="15:21" ht="12.75">
      <c r="O423" s="20"/>
      <c r="P423" s="20"/>
      <c r="Q423" s="20"/>
      <c r="R423" s="20"/>
      <c r="S423" s="20"/>
      <c r="T423" s="20"/>
      <c r="U423" s="20"/>
    </row>
    <row r="424" spans="15:21" ht="12.75">
      <c r="O424" s="20"/>
      <c r="P424" s="20"/>
      <c r="Q424" s="20"/>
      <c r="R424" s="20"/>
      <c r="S424" s="20"/>
      <c r="T424" s="20"/>
      <c r="U424" s="20"/>
    </row>
    <row r="425" spans="15:21" ht="12.75">
      <c r="O425" s="20"/>
      <c r="P425" s="20"/>
      <c r="Q425" s="20"/>
      <c r="R425" s="20"/>
      <c r="S425" s="20"/>
      <c r="T425" s="20"/>
      <c r="U425" s="20"/>
    </row>
    <row r="426" spans="15:21" ht="12.75">
      <c r="O426" s="20"/>
      <c r="P426" s="20"/>
      <c r="Q426" s="20"/>
      <c r="R426" s="20"/>
      <c r="S426" s="20"/>
      <c r="T426" s="20"/>
      <c r="U426" s="20"/>
    </row>
    <row r="427" spans="15:21" ht="12.75">
      <c r="O427" s="20"/>
      <c r="P427" s="20"/>
      <c r="Q427" s="20"/>
      <c r="R427" s="20"/>
      <c r="S427" s="20"/>
      <c r="T427" s="20"/>
      <c r="U427" s="20"/>
    </row>
    <row r="428" spans="15:21" ht="12.75">
      <c r="O428" s="20"/>
      <c r="P428" s="20"/>
      <c r="Q428" s="20"/>
      <c r="R428" s="20"/>
      <c r="S428" s="20"/>
      <c r="T428" s="20"/>
      <c r="U428" s="20"/>
    </row>
    <row r="429" spans="15:21" ht="12.75">
      <c r="O429" s="20"/>
      <c r="P429" s="20"/>
      <c r="Q429" s="20"/>
      <c r="R429" s="20"/>
      <c r="S429" s="20"/>
      <c r="T429" s="20"/>
      <c r="U429" s="20"/>
    </row>
    <row r="430" spans="15:21" ht="12.75">
      <c r="O430" s="20"/>
      <c r="P430" s="20"/>
      <c r="Q430" s="20"/>
      <c r="R430" s="20"/>
      <c r="S430" s="20"/>
      <c r="T430" s="20"/>
      <c r="U430" s="20"/>
    </row>
    <row r="431" spans="15:21" ht="12.75">
      <c r="O431" s="20"/>
      <c r="P431" s="20"/>
      <c r="Q431" s="20"/>
      <c r="R431" s="20"/>
      <c r="S431" s="20"/>
      <c r="T431" s="20"/>
      <c r="U431" s="20"/>
    </row>
    <row r="432" spans="15:21" ht="12.75">
      <c r="O432" s="20"/>
      <c r="P432" s="20"/>
      <c r="Q432" s="20"/>
      <c r="R432" s="20"/>
      <c r="S432" s="20"/>
      <c r="T432" s="20"/>
      <c r="U432" s="20"/>
    </row>
    <row r="433" spans="15:21" ht="12.75">
      <c r="O433" s="20"/>
      <c r="P433" s="20"/>
      <c r="Q433" s="20"/>
      <c r="R433" s="20"/>
      <c r="S433" s="20"/>
      <c r="T433" s="20"/>
      <c r="U433" s="20"/>
    </row>
    <row r="434" spans="15:21" ht="12.75">
      <c r="O434" s="20"/>
      <c r="P434" s="20"/>
      <c r="Q434" s="20"/>
      <c r="R434" s="20"/>
      <c r="S434" s="20"/>
      <c r="T434" s="20"/>
      <c r="U434" s="20"/>
    </row>
    <row r="435" spans="15:21" ht="12.75">
      <c r="O435" s="20"/>
      <c r="P435" s="20"/>
      <c r="Q435" s="20"/>
      <c r="R435" s="20"/>
      <c r="S435" s="20"/>
      <c r="T435" s="20"/>
      <c r="U435" s="20"/>
    </row>
    <row r="436" spans="15:21" ht="12.75">
      <c r="O436" s="20"/>
      <c r="P436" s="20"/>
      <c r="Q436" s="20"/>
      <c r="R436" s="20"/>
      <c r="S436" s="20"/>
      <c r="T436" s="20"/>
      <c r="U436" s="20"/>
    </row>
    <row r="437" spans="15:21" ht="12.75">
      <c r="O437" s="20"/>
      <c r="P437" s="20"/>
      <c r="Q437" s="20"/>
      <c r="R437" s="20"/>
      <c r="S437" s="20"/>
      <c r="T437" s="20"/>
      <c r="U437" s="20"/>
    </row>
    <row r="438" spans="15:21" ht="12.75">
      <c r="O438" s="20"/>
      <c r="P438" s="20"/>
      <c r="Q438" s="20"/>
      <c r="R438" s="20"/>
      <c r="S438" s="20"/>
      <c r="T438" s="20"/>
      <c r="U438" s="20"/>
    </row>
    <row r="439" spans="15:21" ht="12.75">
      <c r="O439" s="20"/>
      <c r="P439" s="20"/>
      <c r="Q439" s="20"/>
      <c r="R439" s="20"/>
      <c r="S439" s="20"/>
      <c r="T439" s="20"/>
      <c r="U439" s="20"/>
    </row>
    <row r="440" spans="15:21" ht="12.75">
      <c r="O440" s="20"/>
      <c r="P440" s="20"/>
      <c r="Q440" s="20"/>
      <c r="R440" s="20"/>
      <c r="S440" s="20"/>
      <c r="T440" s="20"/>
      <c r="U440" s="20"/>
    </row>
    <row r="441" spans="15:21" ht="12.75">
      <c r="O441" s="20"/>
      <c r="P441" s="20"/>
      <c r="Q441" s="20"/>
      <c r="R441" s="20"/>
      <c r="S441" s="20"/>
      <c r="T441" s="20"/>
      <c r="U441" s="20"/>
    </row>
    <row r="442" spans="15:21" ht="12.75">
      <c r="O442" s="20"/>
      <c r="P442" s="20"/>
      <c r="Q442" s="20"/>
      <c r="R442" s="20"/>
      <c r="S442" s="20"/>
      <c r="T442" s="20"/>
      <c r="U442" s="20"/>
    </row>
    <row r="443" spans="15:21" ht="12.75">
      <c r="O443" s="20"/>
      <c r="P443" s="20"/>
      <c r="Q443" s="20"/>
      <c r="R443" s="20"/>
      <c r="S443" s="20"/>
      <c r="T443" s="20"/>
      <c r="U443" s="20"/>
    </row>
    <row r="444" spans="15:21" ht="12.75">
      <c r="O444" s="20"/>
      <c r="P444" s="20"/>
      <c r="Q444" s="20"/>
      <c r="R444" s="20"/>
      <c r="S444" s="20"/>
      <c r="T444" s="20"/>
      <c r="U444" s="20"/>
    </row>
    <row r="445" spans="15:21" ht="12.75">
      <c r="O445" s="20"/>
      <c r="P445" s="20"/>
      <c r="Q445" s="20"/>
      <c r="R445" s="20"/>
      <c r="S445" s="20"/>
      <c r="T445" s="20"/>
      <c r="U445" s="20"/>
    </row>
    <row r="446" spans="15:21" ht="12.75">
      <c r="O446" s="20"/>
      <c r="P446" s="20"/>
      <c r="Q446" s="20"/>
      <c r="R446" s="20"/>
      <c r="S446" s="20"/>
      <c r="T446" s="20"/>
      <c r="U446" s="20"/>
    </row>
    <row r="447" spans="15:21" ht="12.75">
      <c r="O447" s="20"/>
      <c r="P447" s="20"/>
      <c r="Q447" s="20"/>
      <c r="R447" s="20"/>
      <c r="S447" s="20"/>
      <c r="T447" s="20"/>
      <c r="U447" s="20"/>
    </row>
    <row r="448" spans="15:21" ht="12.75">
      <c r="O448" s="20"/>
      <c r="P448" s="20"/>
      <c r="Q448" s="20"/>
      <c r="R448" s="20"/>
      <c r="S448" s="20"/>
      <c r="T448" s="20"/>
      <c r="U448" s="20"/>
    </row>
    <row r="449" spans="15:21" ht="12.75">
      <c r="O449" s="20"/>
      <c r="P449" s="20"/>
      <c r="Q449" s="20"/>
      <c r="R449" s="20"/>
      <c r="S449" s="20"/>
      <c r="T449" s="20"/>
      <c r="U449" s="20"/>
    </row>
    <row r="450" spans="15:21" ht="12.75">
      <c r="O450" s="20"/>
      <c r="P450" s="20"/>
      <c r="Q450" s="20"/>
      <c r="R450" s="20"/>
      <c r="S450" s="20"/>
      <c r="T450" s="20"/>
      <c r="U450" s="20"/>
    </row>
    <row r="451" spans="15:21" ht="12.75">
      <c r="O451" s="20"/>
      <c r="P451" s="20"/>
      <c r="Q451" s="20"/>
      <c r="R451" s="20"/>
      <c r="S451" s="20"/>
      <c r="T451" s="20"/>
      <c r="U451" s="20"/>
    </row>
    <row r="452" spans="15:21" ht="12.75">
      <c r="O452" s="20"/>
      <c r="P452" s="20"/>
      <c r="Q452" s="20"/>
      <c r="R452" s="20"/>
      <c r="S452" s="20"/>
      <c r="T452" s="20"/>
      <c r="U452" s="20"/>
    </row>
    <row r="453" spans="15:21" ht="12.75">
      <c r="O453" s="20"/>
      <c r="P453" s="20"/>
      <c r="Q453" s="20"/>
      <c r="R453" s="20"/>
      <c r="S453" s="20"/>
      <c r="T453" s="20"/>
      <c r="U453" s="20"/>
    </row>
    <row r="454" spans="15:21" ht="12.75">
      <c r="O454" s="20"/>
      <c r="P454" s="20"/>
      <c r="Q454" s="20"/>
      <c r="R454" s="20"/>
      <c r="S454" s="20"/>
      <c r="T454" s="20"/>
      <c r="U454" s="20"/>
    </row>
    <row r="455" spans="15:21" ht="12.75">
      <c r="O455" s="20"/>
      <c r="P455" s="20"/>
      <c r="Q455" s="20"/>
      <c r="R455" s="20"/>
      <c r="S455" s="20"/>
      <c r="T455" s="20"/>
      <c r="U455" s="20"/>
    </row>
    <row r="456" spans="15:21" ht="12.75">
      <c r="O456" s="20"/>
      <c r="P456" s="20"/>
      <c r="Q456" s="20"/>
      <c r="R456" s="20"/>
      <c r="S456" s="20"/>
      <c r="T456" s="20"/>
      <c r="U456" s="20"/>
    </row>
    <row r="457" spans="15:21" ht="12.75">
      <c r="O457" s="20"/>
      <c r="P457" s="20"/>
      <c r="Q457" s="20"/>
      <c r="R457" s="20"/>
      <c r="S457" s="20"/>
      <c r="T457" s="20"/>
      <c r="U457" s="20"/>
    </row>
    <row r="458" spans="15:21" ht="12.75">
      <c r="O458" s="20"/>
      <c r="P458" s="20"/>
      <c r="Q458" s="20"/>
      <c r="R458" s="20"/>
      <c r="S458" s="20"/>
      <c r="T458" s="20"/>
      <c r="U458" s="20"/>
    </row>
    <row r="459" spans="15:21" ht="12.75">
      <c r="O459" s="20"/>
      <c r="P459" s="20"/>
      <c r="Q459" s="20"/>
      <c r="R459" s="20"/>
      <c r="S459" s="20"/>
      <c r="T459" s="20"/>
      <c r="U459" s="20"/>
    </row>
    <row r="460" spans="15:21" ht="12.75">
      <c r="O460" s="20"/>
      <c r="P460" s="20"/>
      <c r="Q460" s="20"/>
      <c r="R460" s="20"/>
      <c r="S460" s="20"/>
      <c r="T460" s="20"/>
      <c r="U460" s="20"/>
    </row>
    <row r="461" spans="15:21" ht="12.75">
      <c r="O461" s="20"/>
      <c r="P461" s="20"/>
      <c r="Q461" s="20"/>
      <c r="R461" s="20"/>
      <c r="S461" s="20"/>
      <c r="T461" s="20"/>
      <c r="U461" s="20"/>
    </row>
    <row r="462" spans="15:21" ht="12.75">
      <c r="O462" s="20"/>
      <c r="P462" s="20"/>
      <c r="Q462" s="20"/>
      <c r="R462" s="20"/>
      <c r="S462" s="20"/>
      <c r="T462" s="20"/>
      <c r="U462" s="20"/>
    </row>
    <row r="463" spans="15:21" ht="12.75">
      <c r="O463" s="20"/>
      <c r="P463" s="20"/>
      <c r="Q463" s="20"/>
      <c r="R463" s="20"/>
      <c r="S463" s="20"/>
      <c r="T463" s="20"/>
      <c r="U463" s="20"/>
    </row>
    <row r="464" spans="15:21" ht="12.75">
      <c r="O464" s="20"/>
      <c r="P464" s="20"/>
      <c r="Q464" s="20"/>
      <c r="R464" s="20"/>
      <c r="S464" s="20"/>
      <c r="T464" s="20"/>
      <c r="U464" s="20"/>
    </row>
    <row r="465" spans="15:21" ht="12.75">
      <c r="O465" s="20"/>
      <c r="P465" s="20"/>
      <c r="Q465" s="20"/>
      <c r="R465" s="20"/>
      <c r="S465" s="20"/>
      <c r="T465" s="20"/>
      <c r="U465" s="20"/>
    </row>
    <row r="466" spans="15:21" ht="12.75">
      <c r="O466" s="20"/>
      <c r="P466" s="20"/>
      <c r="Q466" s="20"/>
      <c r="R466" s="20"/>
      <c r="S466" s="20"/>
      <c r="T466" s="20"/>
      <c r="U466" s="20"/>
    </row>
    <row r="467" spans="15:21" ht="12.75">
      <c r="O467" s="20"/>
      <c r="P467" s="20"/>
      <c r="Q467" s="20"/>
      <c r="R467" s="20"/>
      <c r="S467" s="20"/>
      <c r="T467" s="20"/>
      <c r="U467" s="20"/>
    </row>
    <row r="468" spans="15:21" ht="12.75">
      <c r="O468" s="20"/>
      <c r="P468" s="20"/>
      <c r="Q468" s="20"/>
      <c r="R468" s="20"/>
      <c r="S468" s="20"/>
      <c r="T468" s="20"/>
      <c r="U468" s="20"/>
    </row>
    <row r="469" spans="15:21" ht="12.75">
      <c r="O469" s="20"/>
      <c r="P469" s="20"/>
      <c r="Q469" s="20"/>
      <c r="R469" s="20"/>
      <c r="S469" s="20"/>
      <c r="T469" s="20"/>
      <c r="U469" s="20"/>
    </row>
    <row r="470" spans="15:21" ht="12.75">
      <c r="O470" s="20"/>
      <c r="P470" s="20"/>
      <c r="Q470" s="20"/>
      <c r="R470" s="20"/>
      <c r="S470" s="20"/>
      <c r="T470" s="20"/>
      <c r="U470" s="20"/>
    </row>
    <row r="471" spans="15:21" ht="12.75">
      <c r="O471" s="20"/>
      <c r="P471" s="20"/>
      <c r="Q471" s="20"/>
      <c r="R471" s="20"/>
      <c r="S471" s="20"/>
      <c r="T471" s="20"/>
      <c r="U471" s="20"/>
    </row>
    <row r="472" spans="15:21" ht="12.75">
      <c r="O472" s="20"/>
      <c r="P472" s="20"/>
      <c r="Q472" s="20"/>
      <c r="R472" s="20"/>
      <c r="S472" s="20"/>
      <c r="T472" s="20"/>
      <c r="U472" s="20"/>
    </row>
    <row r="473" spans="15:21" ht="12.75">
      <c r="O473" s="20"/>
      <c r="P473" s="20"/>
      <c r="Q473" s="20"/>
      <c r="R473" s="20"/>
      <c r="S473" s="20"/>
      <c r="T473" s="20"/>
      <c r="U473" s="20"/>
    </row>
    <row r="474" spans="15:21" ht="12.75">
      <c r="O474" s="20"/>
      <c r="P474" s="20"/>
      <c r="Q474" s="20"/>
      <c r="R474" s="20"/>
      <c r="S474" s="20"/>
      <c r="T474" s="20"/>
      <c r="U474" s="20"/>
    </row>
    <row r="475" spans="15:21" ht="12.75">
      <c r="O475" s="20"/>
      <c r="P475" s="20"/>
      <c r="Q475" s="20"/>
      <c r="R475" s="20"/>
      <c r="S475" s="20"/>
      <c r="T475" s="20"/>
      <c r="U475" s="20"/>
    </row>
    <row r="476" spans="15:21" ht="12.75">
      <c r="O476" s="20"/>
      <c r="P476" s="20"/>
      <c r="Q476" s="20"/>
      <c r="R476" s="20"/>
      <c r="S476" s="20"/>
      <c r="T476" s="20"/>
      <c r="U476" s="20"/>
    </row>
    <row r="477" spans="15:21" ht="12.75">
      <c r="O477" s="20"/>
      <c r="P477" s="20"/>
      <c r="Q477" s="20"/>
      <c r="R477" s="20"/>
      <c r="S477" s="20"/>
      <c r="T477" s="20"/>
      <c r="U477" s="20"/>
    </row>
    <row r="478" spans="15:21" ht="12.75">
      <c r="O478" s="20"/>
      <c r="P478" s="20"/>
      <c r="Q478" s="20"/>
      <c r="R478" s="20"/>
      <c r="S478" s="20"/>
      <c r="T478" s="20"/>
      <c r="U478" s="20"/>
    </row>
    <row r="479" spans="15:21" ht="12.75">
      <c r="O479" s="20"/>
      <c r="P479" s="20"/>
      <c r="Q479" s="20"/>
      <c r="R479" s="20"/>
      <c r="S479" s="20"/>
      <c r="T479" s="20"/>
      <c r="U479" s="20"/>
    </row>
    <row r="480" spans="15:21" ht="12.75">
      <c r="O480" s="20"/>
      <c r="P480" s="20"/>
      <c r="Q480" s="20"/>
      <c r="R480" s="20"/>
      <c r="S480" s="20"/>
      <c r="T480" s="20"/>
      <c r="U480" s="20"/>
    </row>
    <row r="481" spans="15:21" ht="12.75">
      <c r="O481" s="20"/>
      <c r="P481" s="20"/>
      <c r="Q481" s="20"/>
      <c r="R481" s="20"/>
      <c r="S481" s="20"/>
      <c r="T481" s="20"/>
      <c r="U481" s="20"/>
    </row>
    <row r="482" spans="15:21" ht="12.75">
      <c r="O482" s="20"/>
      <c r="P482" s="20"/>
      <c r="Q482" s="20"/>
      <c r="R482" s="20"/>
      <c r="S482" s="20"/>
      <c r="T482" s="20"/>
      <c r="U482" s="20"/>
    </row>
    <row r="483" spans="15:21" ht="12.75">
      <c r="O483" s="20"/>
      <c r="P483" s="20"/>
      <c r="Q483" s="20"/>
      <c r="R483" s="20"/>
      <c r="S483" s="20"/>
      <c r="T483" s="20"/>
      <c r="U483" s="20"/>
    </row>
    <row r="484" spans="15:21" ht="12.75">
      <c r="O484" s="20"/>
      <c r="P484" s="20"/>
      <c r="Q484" s="20"/>
      <c r="R484" s="20"/>
      <c r="S484" s="20"/>
      <c r="T484" s="20"/>
      <c r="U484" s="20"/>
    </row>
    <row r="485" spans="15:21" ht="12.75">
      <c r="O485" s="20"/>
      <c r="P485" s="20"/>
      <c r="Q485" s="20"/>
      <c r="R485" s="20"/>
      <c r="S485" s="20"/>
      <c r="T485" s="20"/>
      <c r="U485" s="20"/>
    </row>
    <row r="486" spans="15:21" ht="12.75">
      <c r="O486" s="20"/>
      <c r="P486" s="20"/>
      <c r="Q486" s="20"/>
      <c r="R486" s="20"/>
      <c r="S486" s="20"/>
      <c r="T486" s="20"/>
      <c r="U486" s="20"/>
    </row>
    <row r="487" spans="15:21" ht="12.75">
      <c r="O487" s="20"/>
      <c r="P487" s="20"/>
      <c r="Q487" s="20"/>
      <c r="R487" s="20"/>
      <c r="S487" s="20"/>
      <c r="T487" s="20"/>
      <c r="U487" s="20"/>
    </row>
    <row r="488" spans="15:21" ht="12.75">
      <c r="O488" s="20"/>
      <c r="P488" s="20"/>
      <c r="Q488" s="20"/>
      <c r="R488" s="20"/>
      <c r="S488" s="20"/>
      <c r="T488" s="20"/>
      <c r="U488" s="20"/>
    </row>
    <row r="489" spans="15:21" ht="12.75">
      <c r="O489" s="20"/>
      <c r="P489" s="20"/>
      <c r="Q489" s="20"/>
      <c r="R489" s="20"/>
      <c r="S489" s="20"/>
      <c r="T489" s="20"/>
      <c r="U489" s="20"/>
    </row>
    <row r="490" spans="15:21" ht="12.75">
      <c r="O490" s="20"/>
      <c r="P490" s="20"/>
      <c r="Q490" s="20"/>
      <c r="R490" s="20"/>
      <c r="S490" s="20"/>
      <c r="T490" s="20"/>
      <c r="U490" s="20"/>
    </row>
    <row r="491" spans="15:21" ht="12.75">
      <c r="O491" s="20"/>
      <c r="P491" s="20"/>
      <c r="Q491" s="20"/>
      <c r="R491" s="20"/>
      <c r="S491" s="20"/>
      <c r="T491" s="20"/>
      <c r="U491" s="20"/>
    </row>
    <row r="492" spans="15:21" ht="12.75">
      <c r="O492" s="20"/>
      <c r="P492" s="20"/>
      <c r="Q492" s="20"/>
      <c r="R492" s="20"/>
      <c r="S492" s="20"/>
      <c r="T492" s="20"/>
      <c r="U492" s="20"/>
    </row>
    <row r="493" spans="15:21" ht="12.75">
      <c r="O493" s="20"/>
      <c r="P493" s="20"/>
      <c r="Q493" s="20"/>
      <c r="R493" s="20"/>
      <c r="S493" s="20"/>
      <c r="T493" s="20"/>
      <c r="U493" s="20"/>
    </row>
    <row r="494" spans="15:21" ht="12.75">
      <c r="O494" s="20"/>
      <c r="P494" s="20"/>
      <c r="Q494" s="20"/>
      <c r="R494" s="20"/>
      <c r="S494" s="20"/>
      <c r="T494" s="20"/>
      <c r="U494" s="20"/>
    </row>
    <row r="495" spans="15:21" ht="12.75">
      <c r="O495" s="20"/>
      <c r="P495" s="20"/>
      <c r="Q495" s="20"/>
      <c r="R495" s="20"/>
      <c r="S495" s="20"/>
      <c r="T495" s="20"/>
      <c r="U495" s="20"/>
    </row>
    <row r="496" spans="15:21" ht="12.75">
      <c r="O496" s="20"/>
      <c r="P496" s="20"/>
      <c r="Q496" s="20"/>
      <c r="R496" s="20"/>
      <c r="S496" s="20"/>
      <c r="T496" s="20"/>
      <c r="U496" s="20"/>
    </row>
    <row r="497" spans="15:21" ht="12.75">
      <c r="O497" s="20"/>
      <c r="P497" s="20"/>
      <c r="Q497" s="20"/>
      <c r="R497" s="20"/>
      <c r="S497" s="20"/>
      <c r="T497" s="20"/>
      <c r="U497" s="20"/>
    </row>
    <row r="498" spans="15:21" ht="12.75">
      <c r="O498" s="20"/>
      <c r="P498" s="20"/>
      <c r="Q498" s="20"/>
      <c r="R498" s="20"/>
      <c r="S498" s="20"/>
      <c r="T498" s="20"/>
      <c r="U498" s="20"/>
    </row>
    <row r="499" spans="15:21" ht="12.75">
      <c r="O499" s="20"/>
      <c r="P499" s="20"/>
      <c r="Q499" s="20"/>
      <c r="R499" s="20"/>
      <c r="S499" s="20"/>
      <c r="T499" s="20"/>
      <c r="U499" s="20"/>
    </row>
    <row r="500" spans="15:21" ht="12.75">
      <c r="O500" s="20"/>
      <c r="P500" s="20"/>
      <c r="Q500" s="20"/>
      <c r="R500" s="20"/>
      <c r="S500" s="20"/>
      <c r="T500" s="20"/>
      <c r="U500" s="20"/>
    </row>
    <row r="501" spans="15:21" ht="12.75">
      <c r="O501" s="20"/>
      <c r="P501" s="20"/>
      <c r="Q501" s="20"/>
      <c r="R501" s="20"/>
      <c r="S501" s="20"/>
      <c r="T501" s="20"/>
      <c r="U501" s="20"/>
    </row>
    <row r="502" spans="15:21" ht="12.75">
      <c r="O502" s="20"/>
      <c r="P502" s="20"/>
      <c r="Q502" s="20"/>
      <c r="R502" s="20"/>
      <c r="S502" s="20"/>
      <c r="T502" s="20"/>
      <c r="U502" s="20"/>
    </row>
    <row r="503" spans="15:21" ht="12.75">
      <c r="O503" s="20"/>
      <c r="P503" s="20"/>
      <c r="Q503" s="20"/>
      <c r="R503" s="20"/>
      <c r="S503" s="20"/>
      <c r="T503" s="20"/>
      <c r="U503" s="20"/>
    </row>
    <row r="504" spans="15:21" ht="12.75">
      <c r="O504" s="20"/>
      <c r="P504" s="20"/>
      <c r="Q504" s="20"/>
      <c r="R504" s="20"/>
      <c r="S504" s="20"/>
      <c r="T504" s="20"/>
      <c r="U504" s="20"/>
    </row>
    <row r="505" spans="15:21" ht="12.75">
      <c r="O505" s="20"/>
      <c r="P505" s="20"/>
      <c r="Q505" s="20"/>
      <c r="R505" s="20"/>
      <c r="S505" s="20"/>
      <c r="T505" s="20"/>
      <c r="U505" s="20"/>
    </row>
    <row r="506" spans="15:21" ht="12.75">
      <c r="O506" s="20"/>
      <c r="P506" s="20"/>
      <c r="Q506" s="20"/>
      <c r="R506" s="20"/>
      <c r="S506" s="20"/>
      <c r="T506" s="20"/>
      <c r="U506" s="20"/>
    </row>
    <row r="507" spans="15:21" ht="12.75">
      <c r="O507" s="20"/>
      <c r="P507" s="20"/>
      <c r="Q507" s="20"/>
      <c r="R507" s="20"/>
      <c r="S507" s="20"/>
      <c r="T507" s="20"/>
      <c r="U507" s="20"/>
    </row>
    <row r="508" spans="15:21" ht="12.75">
      <c r="O508" s="20"/>
      <c r="P508" s="20"/>
      <c r="Q508" s="20"/>
      <c r="R508" s="20"/>
      <c r="S508" s="20"/>
      <c r="T508" s="20"/>
      <c r="U508" s="20"/>
    </row>
    <row r="509" spans="15:21" ht="12.75">
      <c r="O509" s="20"/>
      <c r="P509" s="20"/>
      <c r="Q509" s="20"/>
      <c r="R509" s="20"/>
      <c r="S509" s="20"/>
      <c r="T509" s="20"/>
      <c r="U509" s="20"/>
    </row>
    <row r="510" spans="15:21" ht="12.75">
      <c r="O510" s="20"/>
      <c r="P510" s="20"/>
      <c r="Q510" s="20"/>
      <c r="R510" s="20"/>
      <c r="S510" s="20"/>
      <c r="T510" s="20"/>
      <c r="U510" s="20"/>
    </row>
    <row r="511" spans="15:21" ht="12.75">
      <c r="O511" s="20"/>
      <c r="P511" s="20"/>
      <c r="Q511" s="20"/>
      <c r="R511" s="20"/>
      <c r="S511" s="20"/>
      <c r="T511" s="20"/>
      <c r="U511" s="20"/>
    </row>
    <row r="512" spans="15:21" ht="12.75">
      <c r="O512" s="20"/>
      <c r="P512" s="20"/>
      <c r="Q512" s="20"/>
      <c r="R512" s="20"/>
      <c r="S512" s="20"/>
      <c r="T512" s="20"/>
      <c r="U512" s="20"/>
    </row>
    <row r="513" spans="15:21" ht="12.75">
      <c r="O513" s="20"/>
      <c r="P513" s="20"/>
      <c r="Q513" s="20"/>
      <c r="R513" s="20"/>
      <c r="S513" s="20"/>
      <c r="T513" s="20"/>
      <c r="U513" s="20"/>
    </row>
    <row r="514" spans="15:21" ht="12.75">
      <c r="O514" s="20"/>
      <c r="P514" s="20"/>
      <c r="Q514" s="20"/>
      <c r="R514" s="20"/>
      <c r="S514" s="20"/>
      <c r="T514" s="20"/>
      <c r="U514" s="20"/>
    </row>
    <row r="515" spans="15:21" ht="12.75">
      <c r="O515" s="20"/>
      <c r="P515" s="20"/>
      <c r="Q515" s="20"/>
      <c r="R515" s="20"/>
      <c r="S515" s="20"/>
      <c r="T515" s="20"/>
      <c r="U515" s="20"/>
    </row>
    <row r="516" spans="15:21" ht="12.75">
      <c r="O516" s="20"/>
      <c r="P516" s="20"/>
      <c r="Q516" s="20"/>
      <c r="R516" s="20"/>
      <c r="S516" s="20"/>
      <c r="T516" s="20"/>
      <c r="U516" s="20"/>
    </row>
    <row r="517" spans="15:21" ht="12.75">
      <c r="O517" s="20"/>
      <c r="P517" s="20"/>
      <c r="Q517" s="20"/>
      <c r="R517" s="20"/>
      <c r="S517" s="20"/>
      <c r="T517" s="20"/>
      <c r="U517" s="20"/>
    </row>
    <row r="518" spans="15:21" ht="12.75">
      <c r="O518" s="20"/>
      <c r="P518" s="20"/>
      <c r="Q518" s="20"/>
      <c r="R518" s="20"/>
      <c r="S518" s="20"/>
      <c r="T518" s="20"/>
      <c r="U518" s="20"/>
    </row>
    <row r="519" spans="15:21" ht="12.75">
      <c r="O519" s="20"/>
      <c r="P519" s="20"/>
      <c r="Q519" s="20"/>
      <c r="R519" s="20"/>
      <c r="S519" s="20"/>
      <c r="T519" s="20"/>
      <c r="U519" s="20"/>
    </row>
    <row r="520" spans="15:21" ht="12.75">
      <c r="O520" s="20"/>
      <c r="P520" s="20"/>
      <c r="Q520" s="20"/>
      <c r="R520" s="20"/>
      <c r="S520" s="20"/>
      <c r="T520" s="20"/>
      <c r="U520" s="20"/>
    </row>
    <row r="521" spans="15:21" ht="12.75">
      <c r="O521" s="20"/>
      <c r="P521" s="20"/>
      <c r="Q521" s="20"/>
      <c r="R521" s="20"/>
      <c r="S521" s="20"/>
      <c r="T521" s="20"/>
      <c r="U521" s="20"/>
    </row>
    <row r="522" spans="15:21" ht="12.75">
      <c r="O522" s="20"/>
      <c r="P522" s="20"/>
      <c r="Q522" s="20"/>
      <c r="R522" s="20"/>
      <c r="S522" s="20"/>
      <c r="T522" s="20"/>
      <c r="U522" s="20"/>
    </row>
    <row r="523" spans="15:21" ht="12.75">
      <c r="O523" s="20"/>
      <c r="P523" s="20"/>
      <c r="Q523" s="20"/>
      <c r="R523" s="20"/>
      <c r="S523" s="20"/>
      <c r="T523" s="20"/>
      <c r="U523" s="20"/>
    </row>
    <row r="524" spans="15:21" ht="12.75">
      <c r="O524" s="20"/>
      <c r="P524" s="20"/>
      <c r="Q524" s="20"/>
      <c r="R524" s="20"/>
      <c r="S524" s="20"/>
      <c r="T524" s="20"/>
      <c r="U524" s="20"/>
    </row>
    <row r="525" spans="15:21" ht="12.75">
      <c r="O525" s="20"/>
      <c r="P525" s="20"/>
      <c r="Q525" s="20"/>
      <c r="R525" s="20"/>
      <c r="S525" s="20"/>
      <c r="T525" s="20"/>
      <c r="U525" s="20"/>
    </row>
    <row r="526" spans="15:21" ht="12.75">
      <c r="O526" s="20"/>
      <c r="P526" s="20"/>
      <c r="Q526" s="20"/>
      <c r="R526" s="20"/>
      <c r="S526" s="20"/>
      <c r="T526" s="20"/>
      <c r="U526" s="20"/>
    </row>
    <row r="527" spans="15:21" ht="12.75">
      <c r="O527" s="20"/>
      <c r="P527" s="20"/>
      <c r="Q527" s="20"/>
      <c r="R527" s="20"/>
      <c r="S527" s="20"/>
      <c r="T527" s="20"/>
      <c r="U527" s="20"/>
    </row>
    <row r="528" spans="15:21" ht="12.75">
      <c r="O528" s="20"/>
      <c r="P528" s="20"/>
      <c r="Q528" s="20"/>
      <c r="R528" s="20"/>
      <c r="S528" s="20"/>
      <c r="T528" s="20"/>
      <c r="U528" s="20"/>
    </row>
    <row r="529" spans="15:21" ht="12.75">
      <c r="O529" s="20"/>
      <c r="P529" s="20"/>
      <c r="Q529" s="20"/>
      <c r="R529" s="20"/>
      <c r="S529" s="20"/>
      <c r="T529" s="20"/>
      <c r="U529" s="20"/>
    </row>
    <row r="530" spans="15:21" ht="12.75">
      <c r="O530" s="20"/>
      <c r="P530" s="20"/>
      <c r="Q530" s="20"/>
      <c r="R530" s="20"/>
      <c r="S530" s="20"/>
      <c r="T530" s="20"/>
      <c r="U530" s="20"/>
    </row>
    <row r="531" spans="15:21" ht="12.75">
      <c r="O531" s="20"/>
      <c r="P531" s="20"/>
      <c r="Q531" s="20"/>
      <c r="R531" s="20"/>
      <c r="S531" s="20"/>
      <c r="T531" s="20"/>
      <c r="U531" s="20"/>
    </row>
    <row r="532" spans="15:21" ht="12.75">
      <c r="O532" s="20"/>
      <c r="P532" s="20"/>
      <c r="Q532" s="20"/>
      <c r="R532" s="20"/>
      <c r="S532" s="20"/>
      <c r="T532" s="20"/>
      <c r="U532" s="20"/>
    </row>
    <row r="533" spans="15:21" ht="12.75">
      <c r="O533" s="20"/>
      <c r="P533" s="20"/>
      <c r="Q533" s="20"/>
      <c r="R533" s="20"/>
      <c r="S533" s="20"/>
      <c r="T533" s="20"/>
      <c r="U533" s="20"/>
    </row>
    <row r="534" spans="15:21" ht="12.75">
      <c r="O534" s="20"/>
      <c r="P534" s="20"/>
      <c r="Q534" s="20"/>
      <c r="R534" s="20"/>
      <c r="S534" s="20"/>
      <c r="T534" s="20"/>
      <c r="U534" s="20"/>
    </row>
    <row r="535" spans="15:21" ht="12.75">
      <c r="O535" s="20"/>
      <c r="P535" s="20"/>
      <c r="Q535" s="20"/>
      <c r="R535" s="20"/>
      <c r="S535" s="20"/>
      <c r="T535" s="20"/>
      <c r="U535" s="20"/>
    </row>
    <row r="536" spans="15:21" ht="12.75">
      <c r="O536" s="20"/>
      <c r="P536" s="20"/>
      <c r="Q536" s="20"/>
      <c r="R536" s="20"/>
      <c r="S536" s="20"/>
      <c r="T536" s="20"/>
      <c r="U536" s="20"/>
    </row>
    <row r="537" spans="15:21" ht="12.75">
      <c r="O537" s="20"/>
      <c r="P537" s="20"/>
      <c r="Q537" s="20"/>
      <c r="R537" s="20"/>
      <c r="S537" s="20"/>
      <c r="T537" s="20"/>
      <c r="U537" s="20"/>
    </row>
    <row r="538" spans="15:21" ht="12.75">
      <c r="O538" s="20"/>
      <c r="P538" s="20"/>
      <c r="Q538" s="20"/>
      <c r="R538" s="20"/>
      <c r="S538" s="20"/>
      <c r="T538" s="20"/>
      <c r="U538" s="20"/>
    </row>
    <row r="539" spans="15:21" ht="12.75">
      <c r="O539" s="20"/>
      <c r="P539" s="20"/>
      <c r="Q539" s="20"/>
      <c r="R539" s="20"/>
      <c r="S539" s="20"/>
      <c r="T539" s="20"/>
      <c r="U539" s="20"/>
    </row>
    <row r="540" spans="15:21" ht="12.75">
      <c r="O540" s="20"/>
      <c r="P540" s="20"/>
      <c r="Q540" s="20"/>
      <c r="R540" s="20"/>
      <c r="S540" s="20"/>
      <c r="T540" s="20"/>
      <c r="U540" s="20"/>
    </row>
    <row r="541" spans="15:21" ht="12.75">
      <c r="O541" s="20"/>
      <c r="P541" s="20"/>
      <c r="Q541" s="20"/>
      <c r="R541" s="20"/>
      <c r="S541" s="20"/>
      <c r="T541" s="20"/>
      <c r="U541" s="20"/>
    </row>
    <row r="542" spans="15:21" ht="12.75">
      <c r="O542" s="20"/>
      <c r="P542" s="20"/>
      <c r="Q542" s="20"/>
      <c r="R542" s="20"/>
      <c r="S542" s="20"/>
      <c r="T542" s="20"/>
      <c r="U542" s="20"/>
    </row>
    <row r="543" spans="15:21" ht="12.75">
      <c r="O543" s="20"/>
      <c r="P543" s="20"/>
      <c r="Q543" s="20"/>
      <c r="R543" s="20"/>
      <c r="S543" s="20"/>
      <c r="T543" s="20"/>
      <c r="U543" s="20"/>
    </row>
    <row r="544" spans="15:21" ht="12.75">
      <c r="O544" s="20"/>
      <c r="P544" s="20"/>
      <c r="Q544" s="20"/>
      <c r="R544" s="20"/>
      <c r="S544" s="20"/>
      <c r="T544" s="20"/>
      <c r="U544" s="20"/>
    </row>
    <row r="545" spans="15:21" ht="12.75">
      <c r="O545" s="20"/>
      <c r="P545" s="20"/>
      <c r="Q545" s="20"/>
      <c r="R545" s="20"/>
      <c r="S545" s="20"/>
      <c r="T545" s="20"/>
      <c r="U545" s="20"/>
    </row>
    <row r="546" spans="15:21" ht="12.75">
      <c r="O546" s="20"/>
      <c r="P546" s="20"/>
      <c r="Q546" s="20"/>
      <c r="R546" s="20"/>
      <c r="S546" s="20"/>
      <c r="T546" s="20"/>
      <c r="U546" s="20"/>
    </row>
    <row r="547" spans="15:21" ht="12.75">
      <c r="O547" s="20"/>
      <c r="P547" s="20"/>
      <c r="Q547" s="20"/>
      <c r="R547" s="20"/>
      <c r="S547" s="20"/>
      <c r="T547" s="20"/>
      <c r="U547" s="20"/>
    </row>
    <row r="548" spans="15:21" ht="12.75">
      <c r="O548" s="20"/>
      <c r="P548" s="20"/>
      <c r="Q548" s="20"/>
      <c r="R548" s="20"/>
      <c r="S548" s="20"/>
      <c r="T548" s="20"/>
      <c r="U548" s="20"/>
    </row>
    <row r="549" spans="15:21" ht="12.75">
      <c r="O549" s="20"/>
      <c r="P549" s="20"/>
      <c r="Q549" s="20"/>
      <c r="R549" s="20"/>
      <c r="S549" s="20"/>
      <c r="T549" s="20"/>
      <c r="U549" s="20"/>
    </row>
    <row r="550" spans="15:21" ht="12.75">
      <c r="O550" s="20"/>
      <c r="P550" s="20"/>
      <c r="Q550" s="20"/>
      <c r="R550" s="20"/>
      <c r="S550" s="20"/>
      <c r="T550" s="20"/>
      <c r="U550" s="20"/>
    </row>
    <row r="551" spans="15:21" ht="12.75">
      <c r="O551" s="20"/>
      <c r="P551" s="20"/>
      <c r="Q551" s="20"/>
      <c r="R551" s="20"/>
      <c r="S551" s="20"/>
      <c r="T551" s="20"/>
      <c r="U551" s="20"/>
    </row>
    <row r="552" spans="15:21" ht="12.75">
      <c r="O552" s="20"/>
      <c r="P552" s="20"/>
      <c r="Q552" s="20"/>
      <c r="R552" s="20"/>
      <c r="S552" s="20"/>
      <c r="T552" s="20"/>
      <c r="U552" s="20"/>
    </row>
    <row r="553" spans="15:21" ht="12.75">
      <c r="O553" s="20"/>
      <c r="P553" s="20"/>
      <c r="Q553" s="20"/>
      <c r="R553" s="20"/>
      <c r="S553" s="20"/>
      <c r="T553" s="20"/>
      <c r="U553" s="20"/>
    </row>
    <row r="554" spans="15:21" ht="12.75">
      <c r="O554" s="20"/>
      <c r="P554" s="20"/>
      <c r="Q554" s="20"/>
      <c r="R554" s="20"/>
      <c r="S554" s="20"/>
      <c r="T554" s="20"/>
      <c r="U554" s="20"/>
    </row>
    <row r="555" spans="15:21" ht="12.75">
      <c r="O555" s="20"/>
      <c r="P555" s="20"/>
      <c r="Q555" s="20"/>
      <c r="R555" s="20"/>
      <c r="S555" s="20"/>
      <c r="T555" s="20"/>
      <c r="U555" s="20"/>
    </row>
    <row r="556" spans="15:21" ht="12.75">
      <c r="O556" s="20"/>
      <c r="P556" s="20"/>
      <c r="Q556" s="20"/>
      <c r="R556" s="20"/>
      <c r="S556" s="20"/>
      <c r="T556" s="20"/>
      <c r="U556" s="20"/>
    </row>
    <row r="557" spans="15:21" ht="12.75">
      <c r="O557" s="20"/>
      <c r="P557" s="20"/>
      <c r="Q557" s="20"/>
      <c r="R557" s="20"/>
      <c r="S557" s="20"/>
      <c r="T557" s="20"/>
      <c r="U557" s="20"/>
    </row>
    <row r="558" spans="15:21" ht="12.75">
      <c r="O558" s="20"/>
      <c r="P558" s="20"/>
      <c r="Q558" s="20"/>
      <c r="R558" s="20"/>
      <c r="S558" s="20"/>
      <c r="T558" s="20"/>
      <c r="U558" s="20"/>
    </row>
    <row r="559" spans="15:21" ht="12.75">
      <c r="O559" s="20"/>
      <c r="P559" s="20"/>
      <c r="Q559" s="20"/>
      <c r="R559" s="20"/>
      <c r="S559" s="20"/>
      <c r="T559" s="20"/>
      <c r="U559" s="20"/>
    </row>
    <row r="560" spans="15:21" ht="12.75">
      <c r="O560" s="20"/>
      <c r="P560" s="20"/>
      <c r="Q560" s="20"/>
      <c r="R560" s="20"/>
      <c r="S560" s="20"/>
      <c r="T560" s="20"/>
      <c r="U560" s="20"/>
    </row>
    <row r="561" spans="15:21" ht="12.75">
      <c r="O561" s="20"/>
      <c r="P561" s="20"/>
      <c r="Q561" s="20"/>
      <c r="R561" s="20"/>
      <c r="S561" s="20"/>
      <c r="T561" s="20"/>
      <c r="U561" s="20"/>
    </row>
    <row r="562" spans="15:21" ht="12.75">
      <c r="O562" s="20"/>
      <c r="P562" s="20"/>
      <c r="Q562" s="20"/>
      <c r="R562" s="20"/>
      <c r="S562" s="20"/>
      <c r="T562" s="20"/>
      <c r="U562" s="20"/>
    </row>
    <row r="563" spans="15:21" ht="12.75">
      <c r="O563" s="20"/>
      <c r="P563" s="20"/>
      <c r="Q563" s="20"/>
      <c r="R563" s="20"/>
      <c r="S563" s="20"/>
      <c r="T563" s="20"/>
      <c r="U563" s="20"/>
    </row>
    <row r="564" spans="15:21" ht="12.75">
      <c r="O564" s="20"/>
      <c r="P564" s="20"/>
      <c r="Q564" s="20"/>
      <c r="R564" s="20"/>
      <c r="S564" s="20"/>
      <c r="T564" s="20"/>
      <c r="U564" s="20"/>
    </row>
    <row r="565" spans="15:21" ht="12.75">
      <c r="O565" s="20"/>
      <c r="P565" s="20"/>
      <c r="Q565" s="20"/>
      <c r="R565" s="20"/>
      <c r="S565" s="20"/>
      <c r="T565" s="20"/>
      <c r="U565" s="20"/>
    </row>
    <row r="566" spans="15:21" ht="12.75">
      <c r="O566" s="20"/>
      <c r="P566" s="20"/>
      <c r="Q566" s="20"/>
      <c r="R566" s="20"/>
      <c r="S566" s="20"/>
      <c r="T566" s="20"/>
      <c r="U566" s="20"/>
    </row>
    <row r="567" spans="15:21" ht="12.75">
      <c r="O567" s="20"/>
      <c r="P567" s="20"/>
      <c r="Q567" s="20"/>
      <c r="R567" s="20"/>
      <c r="S567" s="20"/>
      <c r="T567" s="20"/>
      <c r="U567" s="20"/>
    </row>
    <row r="568" spans="15:21" ht="12.75">
      <c r="O568" s="20"/>
      <c r="P568" s="20"/>
      <c r="Q568" s="20"/>
      <c r="R568" s="20"/>
      <c r="S568" s="20"/>
      <c r="T568" s="20"/>
      <c r="U568" s="20"/>
    </row>
    <row r="569" spans="15:21" ht="12.75">
      <c r="O569" s="20"/>
      <c r="P569" s="20"/>
      <c r="Q569" s="20"/>
      <c r="R569" s="20"/>
      <c r="S569" s="20"/>
      <c r="T569" s="20"/>
      <c r="U569" s="20"/>
    </row>
  </sheetData>
  <sheetProtection/>
  <mergeCells count="19">
    <mergeCell ref="M6:M7"/>
    <mergeCell ref="N6:N7"/>
    <mergeCell ref="G6:G7"/>
    <mergeCell ref="H6:H7"/>
    <mergeCell ref="I6:I7"/>
    <mergeCell ref="J6:J7"/>
    <mergeCell ref="M1:N1"/>
    <mergeCell ref="A2:N2"/>
    <mergeCell ref="B4:B7"/>
    <mergeCell ref="C4:C7"/>
    <mergeCell ref="D4:F4"/>
    <mergeCell ref="G4:N4"/>
    <mergeCell ref="D5:D7"/>
    <mergeCell ref="E5:E7"/>
    <mergeCell ref="F5:F7"/>
    <mergeCell ref="G5:J5"/>
    <mergeCell ref="K5:N5"/>
    <mergeCell ref="K6:K7"/>
    <mergeCell ref="L6:L7"/>
  </mergeCells>
  <printOptions/>
  <pageMargins left="0.7480314960629921" right="0.35433070866141736" top="0.3937007874015748" bottom="0.1968503937007874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25" sqref="I25"/>
    </sheetView>
  </sheetViews>
  <sheetFormatPr defaultColWidth="10.25390625" defaultRowHeight="12.75"/>
  <cols>
    <col min="1" max="1" width="5.25390625" style="355" customWidth="1"/>
    <col min="2" max="2" width="2.875" style="355" customWidth="1"/>
    <col min="3" max="3" width="22.375" style="355" customWidth="1"/>
    <col min="4" max="4" width="15.875" style="355" customWidth="1"/>
    <col min="5" max="5" width="18.625" style="355" customWidth="1"/>
    <col min="6" max="6" width="17.00390625" style="355" customWidth="1"/>
    <col min="7" max="16384" width="10.25390625" style="355" customWidth="1"/>
  </cols>
  <sheetData>
    <row r="1" ht="12.75">
      <c r="F1" s="368" t="s">
        <v>446</v>
      </c>
    </row>
    <row r="2" spans="1:7" ht="69" customHeight="1">
      <c r="A2" s="367"/>
      <c r="B2" s="609" t="s">
        <v>445</v>
      </c>
      <c r="C2" s="609"/>
      <c r="D2" s="609"/>
      <c r="E2" s="609"/>
      <c r="F2" s="609"/>
      <c r="G2" s="367"/>
    </row>
    <row r="3" spans="2:6" ht="90" customHeight="1">
      <c r="B3" s="366" t="s">
        <v>2</v>
      </c>
      <c r="C3" s="364" t="s">
        <v>444</v>
      </c>
      <c r="D3" s="364" t="s">
        <v>443</v>
      </c>
      <c r="E3" s="364" t="s">
        <v>442</v>
      </c>
      <c r="F3" s="364" t="s">
        <v>441</v>
      </c>
    </row>
    <row r="4" spans="2:6" ht="14.25" customHeight="1">
      <c r="B4" s="365" t="s">
        <v>8</v>
      </c>
      <c r="C4" s="364" t="s">
        <v>9</v>
      </c>
      <c r="D4" s="364">
        <v>1</v>
      </c>
      <c r="E4" s="364">
        <v>2</v>
      </c>
      <c r="F4" s="364">
        <v>3</v>
      </c>
    </row>
    <row r="5" spans="2:6" ht="12.75" customHeight="1">
      <c r="B5" s="362" t="s">
        <v>440</v>
      </c>
      <c r="C5" s="346" t="s">
        <v>66</v>
      </c>
      <c r="D5" s="360">
        <v>291</v>
      </c>
      <c r="E5" s="360">
        <v>172</v>
      </c>
      <c r="F5" s="360">
        <v>0</v>
      </c>
    </row>
    <row r="6" spans="2:6" ht="12.75" customHeight="1">
      <c r="B6" s="362" t="s">
        <v>342</v>
      </c>
      <c r="C6" s="346" t="s">
        <v>65</v>
      </c>
      <c r="D6" s="360">
        <v>99</v>
      </c>
      <c r="E6" s="360">
        <v>66</v>
      </c>
      <c r="F6" s="360">
        <v>0</v>
      </c>
    </row>
    <row r="7" spans="2:7" ht="12.75" customHeight="1">
      <c r="B7" s="362" t="s">
        <v>304</v>
      </c>
      <c r="C7" s="346" t="s">
        <v>64</v>
      </c>
      <c r="D7" s="360">
        <v>35</v>
      </c>
      <c r="E7" s="360">
        <v>22</v>
      </c>
      <c r="F7" s="360">
        <v>0</v>
      </c>
      <c r="G7" s="363"/>
    </row>
    <row r="8" spans="2:7" ht="12.75" customHeight="1">
      <c r="B8" s="362" t="s">
        <v>302</v>
      </c>
      <c r="C8" s="346" t="s">
        <v>63</v>
      </c>
      <c r="D8" s="360">
        <v>670</v>
      </c>
      <c r="E8" s="360">
        <v>216</v>
      </c>
      <c r="F8" s="360">
        <v>0</v>
      </c>
      <c r="G8" s="363"/>
    </row>
    <row r="9" spans="2:7" ht="12.75" customHeight="1">
      <c r="B9" s="362" t="s">
        <v>300</v>
      </c>
      <c r="C9" s="346" t="s">
        <v>62</v>
      </c>
      <c r="D9" s="360">
        <v>279</v>
      </c>
      <c r="E9" s="360">
        <v>298</v>
      </c>
      <c r="F9" s="360">
        <v>0</v>
      </c>
      <c r="G9" s="363"/>
    </row>
    <row r="10" spans="2:7" ht="12.75" customHeight="1">
      <c r="B10" s="362" t="s">
        <v>295</v>
      </c>
      <c r="C10" s="346" t="s">
        <v>61</v>
      </c>
      <c r="D10" s="360">
        <v>36</v>
      </c>
      <c r="E10" s="360">
        <v>15</v>
      </c>
      <c r="F10" s="360">
        <v>0</v>
      </c>
      <c r="G10" s="363"/>
    </row>
    <row r="11" spans="2:6" ht="12.75" customHeight="1">
      <c r="B11" s="362" t="s">
        <v>293</v>
      </c>
      <c r="C11" s="346" t="s">
        <v>60</v>
      </c>
      <c r="D11" s="360">
        <v>62</v>
      </c>
      <c r="E11" s="360">
        <v>75</v>
      </c>
      <c r="F11" s="360">
        <v>0</v>
      </c>
    </row>
    <row r="12" spans="2:6" ht="12.75" customHeight="1">
      <c r="B12" s="362" t="s">
        <v>291</v>
      </c>
      <c r="C12" s="346" t="s">
        <v>59</v>
      </c>
      <c r="D12" s="360">
        <v>456</v>
      </c>
      <c r="E12" s="360">
        <v>437</v>
      </c>
      <c r="F12" s="360">
        <v>7</v>
      </c>
    </row>
    <row r="13" spans="2:6" ht="12.75" customHeight="1">
      <c r="B13" s="362" t="s">
        <v>289</v>
      </c>
      <c r="C13" s="346" t="s">
        <v>58</v>
      </c>
      <c r="D13" s="360">
        <v>45</v>
      </c>
      <c r="E13" s="360">
        <v>42</v>
      </c>
      <c r="F13" s="360">
        <v>0</v>
      </c>
    </row>
    <row r="14" spans="2:6" ht="12.75" customHeight="1">
      <c r="B14" s="362" t="s">
        <v>287</v>
      </c>
      <c r="C14" s="346" t="s">
        <v>57</v>
      </c>
      <c r="D14" s="360">
        <v>72</v>
      </c>
      <c r="E14" s="360">
        <v>23</v>
      </c>
      <c r="F14" s="360">
        <v>0</v>
      </c>
    </row>
    <row r="15" spans="2:6" ht="12.75" customHeight="1">
      <c r="B15" s="362" t="s">
        <v>285</v>
      </c>
      <c r="C15" s="346" t="s">
        <v>56</v>
      </c>
      <c r="D15" s="360">
        <v>102</v>
      </c>
      <c r="E15" s="360">
        <v>47</v>
      </c>
      <c r="F15" s="360">
        <v>2</v>
      </c>
    </row>
    <row r="16" spans="2:6" ht="12.75" customHeight="1">
      <c r="B16" s="362" t="s">
        <v>283</v>
      </c>
      <c r="C16" s="346" t="s">
        <v>55</v>
      </c>
      <c r="D16" s="360">
        <v>214</v>
      </c>
      <c r="E16" s="360">
        <v>122</v>
      </c>
      <c r="F16" s="360">
        <v>0</v>
      </c>
    </row>
    <row r="17" spans="2:6" ht="12.75" customHeight="1">
      <c r="B17" s="362" t="s">
        <v>439</v>
      </c>
      <c r="C17" s="346" t="s">
        <v>54</v>
      </c>
      <c r="D17" s="360">
        <v>130</v>
      </c>
      <c r="E17" s="360">
        <v>12</v>
      </c>
      <c r="F17" s="360">
        <v>0</v>
      </c>
    </row>
    <row r="18" spans="2:6" ht="12.75" customHeight="1">
      <c r="B18" s="362" t="s">
        <v>438</v>
      </c>
      <c r="C18" s="346" t="s">
        <v>53</v>
      </c>
      <c r="D18" s="360">
        <v>205</v>
      </c>
      <c r="E18" s="360">
        <v>181</v>
      </c>
      <c r="F18" s="360">
        <v>1</v>
      </c>
    </row>
    <row r="19" spans="2:6" ht="12.75" customHeight="1">
      <c r="B19" s="362" t="s">
        <v>437</v>
      </c>
      <c r="C19" s="346" t="s">
        <v>52</v>
      </c>
      <c r="D19" s="360">
        <v>376</v>
      </c>
      <c r="E19" s="360">
        <v>272</v>
      </c>
      <c r="F19" s="360">
        <v>0</v>
      </c>
    </row>
    <row r="20" spans="2:6" ht="12.75" customHeight="1">
      <c r="B20" s="362" t="s">
        <v>436</v>
      </c>
      <c r="C20" s="346" t="s">
        <v>51</v>
      </c>
      <c r="D20" s="360">
        <v>146</v>
      </c>
      <c r="E20" s="360">
        <v>78</v>
      </c>
      <c r="F20" s="360">
        <v>0</v>
      </c>
    </row>
    <row r="21" spans="2:6" ht="12.75" customHeight="1">
      <c r="B21" s="362" t="s">
        <v>435</v>
      </c>
      <c r="C21" s="346" t="s">
        <v>50</v>
      </c>
      <c r="D21" s="360">
        <v>62</v>
      </c>
      <c r="E21" s="360">
        <v>49</v>
      </c>
      <c r="F21" s="360">
        <v>0</v>
      </c>
    </row>
    <row r="22" spans="2:6" ht="12.75" customHeight="1">
      <c r="B22" s="362" t="s">
        <v>434</v>
      </c>
      <c r="C22" s="346" t="s">
        <v>49</v>
      </c>
      <c r="D22" s="360">
        <v>188</v>
      </c>
      <c r="E22" s="360">
        <v>70</v>
      </c>
      <c r="F22" s="360">
        <v>0</v>
      </c>
    </row>
    <row r="23" spans="2:6" ht="12.75" customHeight="1">
      <c r="B23" s="362" t="s">
        <v>433</v>
      </c>
      <c r="C23" s="346" t="s">
        <v>48</v>
      </c>
      <c r="D23" s="360">
        <v>42</v>
      </c>
      <c r="E23" s="360">
        <v>12</v>
      </c>
      <c r="F23" s="360">
        <v>0</v>
      </c>
    </row>
    <row r="24" spans="2:6" ht="12.75" customHeight="1">
      <c r="B24" s="362" t="s">
        <v>432</v>
      </c>
      <c r="C24" s="346" t="s">
        <v>47</v>
      </c>
      <c r="D24" s="360">
        <v>544</v>
      </c>
      <c r="E24" s="360">
        <v>403</v>
      </c>
      <c r="F24" s="360">
        <v>17</v>
      </c>
    </row>
    <row r="25" spans="2:6" ht="12.75" customHeight="1">
      <c r="B25" s="362" t="s">
        <v>431</v>
      </c>
      <c r="C25" s="346" t="s">
        <v>46</v>
      </c>
      <c r="D25" s="360">
        <v>163</v>
      </c>
      <c r="E25" s="360">
        <v>152</v>
      </c>
      <c r="F25" s="360">
        <v>0</v>
      </c>
    </row>
    <row r="26" spans="2:6" ht="12.75" customHeight="1">
      <c r="B26" s="362" t="s">
        <v>430</v>
      </c>
      <c r="C26" s="346" t="s">
        <v>45</v>
      </c>
      <c r="D26" s="360">
        <v>82</v>
      </c>
      <c r="E26" s="360">
        <v>76</v>
      </c>
      <c r="F26" s="360">
        <v>9</v>
      </c>
    </row>
    <row r="27" spans="2:6" ht="12.75" customHeight="1">
      <c r="B27" s="362" t="s">
        <v>429</v>
      </c>
      <c r="C27" s="346" t="s">
        <v>44</v>
      </c>
      <c r="D27" s="360">
        <v>104</v>
      </c>
      <c r="E27" s="360">
        <v>62</v>
      </c>
      <c r="F27" s="360">
        <v>7</v>
      </c>
    </row>
    <row r="28" spans="2:6" ht="12.75" customHeight="1">
      <c r="B28" s="362" t="s">
        <v>428</v>
      </c>
      <c r="C28" s="346" t="s">
        <v>43</v>
      </c>
      <c r="D28" s="360">
        <v>44</v>
      </c>
      <c r="E28" s="360">
        <v>20</v>
      </c>
      <c r="F28" s="360">
        <v>1</v>
      </c>
    </row>
    <row r="29" spans="2:6" ht="12.75" customHeight="1">
      <c r="B29" s="362" t="s">
        <v>427</v>
      </c>
      <c r="C29" s="346" t="s">
        <v>42</v>
      </c>
      <c r="D29" s="360">
        <v>190</v>
      </c>
      <c r="E29" s="360">
        <v>167</v>
      </c>
      <c r="F29" s="360">
        <v>2</v>
      </c>
    </row>
    <row r="30" spans="2:6" ht="12.75" customHeight="1">
      <c r="B30" s="362" t="s">
        <v>426</v>
      </c>
      <c r="C30" s="346" t="s">
        <v>41</v>
      </c>
      <c r="D30" s="360">
        <v>427</v>
      </c>
      <c r="E30" s="360">
        <v>237</v>
      </c>
      <c r="F30" s="360">
        <v>0</v>
      </c>
    </row>
    <row r="31" spans="2:6" s="356" customFormat="1" ht="12.75" customHeight="1">
      <c r="B31" s="361" t="s">
        <v>425</v>
      </c>
      <c r="C31" s="346" t="s">
        <v>40</v>
      </c>
      <c r="D31" s="360">
        <v>56</v>
      </c>
      <c r="E31" s="360">
        <v>44</v>
      </c>
      <c r="F31" s="360">
        <v>0</v>
      </c>
    </row>
    <row r="32" spans="2:6" s="356" customFormat="1" ht="12.75" customHeight="1">
      <c r="B32" s="359" t="s">
        <v>424</v>
      </c>
      <c r="C32" s="358" t="s">
        <v>13</v>
      </c>
      <c r="D32" s="357">
        <v>5120</v>
      </c>
      <c r="E32" s="357">
        <v>3370</v>
      </c>
      <c r="F32" s="357">
        <v>46</v>
      </c>
    </row>
    <row r="33" ht="15" customHeight="1"/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B470"/>
  <sheetViews>
    <sheetView zoomScalePageLayoutView="0" workbookViewId="0" topLeftCell="H29">
      <selection activeCell="T48" sqref="T48"/>
    </sheetView>
  </sheetViews>
  <sheetFormatPr defaultColWidth="9.00390625" defaultRowHeight="12.75"/>
  <cols>
    <col min="1" max="1" width="4.00390625" style="1" customWidth="1"/>
    <col min="2" max="2" width="25.75390625" style="1" customWidth="1"/>
    <col min="3" max="3" width="9.375" style="1" customWidth="1"/>
    <col min="4" max="4" width="9.625" style="1" customWidth="1"/>
    <col min="5" max="5" width="8.125" style="1" customWidth="1"/>
    <col min="6" max="6" width="9.125" style="1" customWidth="1"/>
    <col min="7" max="7" width="7.75390625" style="1" customWidth="1"/>
    <col min="8" max="8" width="9.125" style="1" customWidth="1"/>
    <col min="9" max="9" width="7.375" style="1" customWidth="1"/>
    <col min="10" max="10" width="9.125" style="1" customWidth="1"/>
    <col min="11" max="11" width="6.75390625" style="1" customWidth="1"/>
    <col min="12" max="12" width="9.125" style="1" customWidth="1"/>
    <col min="13" max="13" width="7.00390625" style="1" customWidth="1"/>
    <col min="14" max="14" width="9.125" style="1" customWidth="1"/>
    <col min="15" max="15" width="6.7539062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spans="15:16" ht="12.75">
      <c r="O1" s="512" t="s">
        <v>474</v>
      </c>
      <c r="P1" s="512"/>
    </row>
    <row r="2" spans="1:17" ht="14.25">
      <c r="A2" s="572" t="s">
        <v>473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236"/>
    </row>
    <row r="3" spans="1:17" ht="6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1:17" ht="11.25" customHeight="1">
      <c r="A4" s="590" t="s">
        <v>472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234"/>
    </row>
    <row r="5" spans="1:16" ht="32.25" customHeight="1">
      <c r="A5" s="610" t="s">
        <v>2</v>
      </c>
      <c r="B5" s="591" t="s">
        <v>78</v>
      </c>
      <c r="C5" s="591" t="s">
        <v>471</v>
      </c>
      <c r="D5" s="591"/>
      <c r="E5" s="474" t="s">
        <v>470</v>
      </c>
      <c r="F5" s="474"/>
      <c r="G5" s="474"/>
      <c r="H5" s="474"/>
      <c r="I5" s="474" t="s">
        <v>469</v>
      </c>
      <c r="J5" s="474"/>
      <c r="K5" s="474"/>
      <c r="L5" s="474"/>
      <c r="M5" s="474" t="s">
        <v>468</v>
      </c>
      <c r="N5" s="474"/>
      <c r="O5" s="474"/>
      <c r="P5" s="474"/>
    </row>
    <row r="6" spans="1:16" ht="12.75">
      <c r="A6" s="469"/>
      <c r="B6" s="591"/>
      <c r="C6" s="509" t="s">
        <v>4</v>
      </c>
      <c r="D6" s="509" t="s">
        <v>5</v>
      </c>
      <c r="E6" s="578" t="s">
        <v>4</v>
      </c>
      <c r="F6" s="578"/>
      <c r="G6" s="578" t="s">
        <v>5</v>
      </c>
      <c r="H6" s="578"/>
      <c r="I6" s="578" t="s">
        <v>4</v>
      </c>
      <c r="J6" s="578"/>
      <c r="K6" s="578" t="s">
        <v>5</v>
      </c>
      <c r="L6" s="578"/>
      <c r="M6" s="578" t="s">
        <v>4</v>
      </c>
      <c r="N6" s="578"/>
      <c r="O6" s="578" t="s">
        <v>5</v>
      </c>
      <c r="P6" s="578"/>
    </row>
    <row r="7" spans="1:16" ht="21">
      <c r="A7" s="469"/>
      <c r="B7" s="591"/>
      <c r="C7" s="509"/>
      <c r="D7" s="509"/>
      <c r="E7" s="39" t="s">
        <v>236</v>
      </c>
      <c r="F7" s="378" t="s">
        <v>354</v>
      </c>
      <c r="G7" s="39" t="s">
        <v>236</v>
      </c>
      <c r="H7" s="378" t="s">
        <v>354</v>
      </c>
      <c r="I7" s="379" t="s">
        <v>236</v>
      </c>
      <c r="J7" s="378" t="s">
        <v>354</v>
      </c>
      <c r="K7" s="379" t="s">
        <v>236</v>
      </c>
      <c r="L7" s="378" t="s">
        <v>354</v>
      </c>
      <c r="M7" s="39" t="s">
        <v>236</v>
      </c>
      <c r="N7" s="378" t="s">
        <v>354</v>
      </c>
      <c r="O7" s="39" t="s">
        <v>236</v>
      </c>
      <c r="P7" s="378" t="s">
        <v>354</v>
      </c>
    </row>
    <row r="8" spans="1:16" ht="12" customHeight="1">
      <c r="A8" s="244" t="s">
        <v>8</v>
      </c>
      <c r="B8" s="244" t="s">
        <v>9</v>
      </c>
      <c r="C8" s="244">
        <v>1</v>
      </c>
      <c r="D8" s="244">
        <v>2</v>
      </c>
      <c r="E8" s="244">
        <v>3</v>
      </c>
      <c r="F8" s="243">
        <v>4</v>
      </c>
      <c r="G8" s="244">
        <v>5</v>
      </c>
      <c r="H8" s="243">
        <v>6</v>
      </c>
      <c r="I8" s="244">
        <v>7</v>
      </c>
      <c r="J8" s="243">
        <v>8</v>
      </c>
      <c r="K8" s="244">
        <v>9</v>
      </c>
      <c r="L8" s="243">
        <v>10</v>
      </c>
      <c r="M8" s="244">
        <v>11</v>
      </c>
      <c r="N8" s="243">
        <v>12</v>
      </c>
      <c r="O8" s="244">
        <v>13</v>
      </c>
      <c r="P8" s="243">
        <v>14</v>
      </c>
    </row>
    <row r="9" spans="1:28" ht="12" customHeight="1">
      <c r="A9" s="377">
        <v>1</v>
      </c>
      <c r="B9" s="295" t="s">
        <v>66</v>
      </c>
      <c r="C9" s="56">
        <v>4462</v>
      </c>
      <c r="D9" s="92">
        <v>4816</v>
      </c>
      <c r="E9" s="376">
        <v>102</v>
      </c>
      <c r="F9" s="254">
        <v>2.285970416853429</v>
      </c>
      <c r="G9" s="92">
        <v>143</v>
      </c>
      <c r="H9" s="254">
        <v>2.969269102990033</v>
      </c>
      <c r="I9" s="376">
        <v>82</v>
      </c>
      <c r="J9" s="254">
        <v>1.8377409233527566</v>
      </c>
      <c r="K9" s="92">
        <v>93</v>
      </c>
      <c r="L9" s="254">
        <v>1.931063122923588</v>
      </c>
      <c r="M9" s="375">
        <v>184</v>
      </c>
      <c r="N9" s="254">
        <v>4.123711340206185</v>
      </c>
      <c r="O9" s="375">
        <v>236</v>
      </c>
      <c r="P9" s="254">
        <v>4.900332225913621</v>
      </c>
      <c r="Q9" s="210">
        <f aca="true" t="shared" si="0" ref="Q9:Q36">SUM(E9*100/C9)</f>
        <v>2.285970416853429</v>
      </c>
      <c r="R9" s="210">
        <f aca="true" t="shared" si="1" ref="R9:R36">SUM(G9*100/D9)</f>
        <v>2.969269102990033</v>
      </c>
      <c r="S9" s="210">
        <f aca="true" t="shared" si="2" ref="S9:S36">SUM(I9*100/C9)</f>
        <v>1.8377409233527566</v>
      </c>
      <c r="T9" s="210">
        <f aca="true" t="shared" si="3" ref="T9:T36">SUM(K9*100/D9)</f>
        <v>1.931063122923588</v>
      </c>
      <c r="U9" s="210">
        <f aca="true" t="shared" si="4" ref="U9:U36">SUM(M9*100/C9)</f>
        <v>4.123711340206185</v>
      </c>
      <c r="V9" s="210">
        <f aca="true" t="shared" si="5" ref="V9:V36">SUM(O9*100/D9)</f>
        <v>4.900332225913621</v>
      </c>
      <c r="W9" s="210"/>
      <c r="X9" s="210"/>
      <c r="Y9" s="373"/>
      <c r="Z9" s="373"/>
      <c r="AA9" s="373"/>
      <c r="AB9" s="373"/>
    </row>
    <row r="10" spans="1:28" ht="12" customHeight="1">
      <c r="A10" s="377">
        <v>2</v>
      </c>
      <c r="B10" s="295" t="s">
        <v>65</v>
      </c>
      <c r="C10" s="56">
        <v>3229</v>
      </c>
      <c r="D10" s="92">
        <v>3298</v>
      </c>
      <c r="E10" s="376">
        <v>191</v>
      </c>
      <c r="F10" s="254">
        <v>5.915144007432642</v>
      </c>
      <c r="G10" s="92">
        <v>248</v>
      </c>
      <c r="H10" s="254">
        <v>7.519708914493632</v>
      </c>
      <c r="I10" s="376">
        <v>55</v>
      </c>
      <c r="J10" s="254">
        <v>1.7033137194177763</v>
      </c>
      <c r="K10" s="92">
        <v>67</v>
      </c>
      <c r="L10" s="254">
        <v>2.031534263189812</v>
      </c>
      <c r="M10" s="375">
        <v>246</v>
      </c>
      <c r="N10" s="254">
        <v>7.618457726850418</v>
      </c>
      <c r="O10" s="375">
        <v>315</v>
      </c>
      <c r="P10" s="254">
        <v>9.551243177683444</v>
      </c>
      <c r="Q10" s="210">
        <f t="shared" si="0"/>
        <v>5.915144007432642</v>
      </c>
      <c r="R10" s="210">
        <f t="shared" si="1"/>
        <v>7.519708914493632</v>
      </c>
      <c r="S10" s="210">
        <f t="shared" si="2"/>
        <v>1.7033137194177763</v>
      </c>
      <c r="T10" s="210">
        <f t="shared" si="3"/>
        <v>2.031534263189812</v>
      </c>
      <c r="U10" s="210">
        <f t="shared" si="4"/>
        <v>7.618457726850418</v>
      </c>
      <c r="V10" s="210">
        <f t="shared" si="5"/>
        <v>9.551243177683444</v>
      </c>
      <c r="W10" s="210"/>
      <c r="X10" s="210"/>
      <c r="Y10" s="373"/>
      <c r="Z10" s="373"/>
      <c r="AA10" s="373"/>
      <c r="AB10" s="373"/>
    </row>
    <row r="11" spans="1:28" ht="12" customHeight="1">
      <c r="A11" s="377">
        <v>3</v>
      </c>
      <c r="B11" s="295" t="s">
        <v>64</v>
      </c>
      <c r="C11" s="56">
        <v>1646</v>
      </c>
      <c r="D11" s="92">
        <v>1694</v>
      </c>
      <c r="E11" s="376">
        <v>53</v>
      </c>
      <c r="F11" s="254">
        <v>3.2199270959902795</v>
      </c>
      <c r="G11" s="92">
        <v>91</v>
      </c>
      <c r="H11" s="254">
        <v>5.371900826446281</v>
      </c>
      <c r="I11" s="376">
        <v>42</v>
      </c>
      <c r="J11" s="254">
        <v>2.551640340218712</v>
      </c>
      <c r="K11" s="92">
        <v>51</v>
      </c>
      <c r="L11" s="254">
        <v>3.010625737898465</v>
      </c>
      <c r="M11" s="375">
        <v>95</v>
      </c>
      <c r="N11" s="254">
        <v>5.771567436208992</v>
      </c>
      <c r="O11" s="375">
        <v>142</v>
      </c>
      <c r="P11" s="254">
        <v>8.382526564344746</v>
      </c>
      <c r="Q11" s="210">
        <f t="shared" si="0"/>
        <v>3.2199270959902795</v>
      </c>
      <c r="R11" s="210">
        <f t="shared" si="1"/>
        <v>5.371900826446281</v>
      </c>
      <c r="S11" s="210">
        <f t="shared" si="2"/>
        <v>2.551640340218712</v>
      </c>
      <c r="T11" s="210">
        <f t="shared" si="3"/>
        <v>3.010625737898465</v>
      </c>
      <c r="U11" s="210">
        <f t="shared" si="4"/>
        <v>5.771567436208992</v>
      </c>
      <c r="V11" s="210">
        <f t="shared" si="5"/>
        <v>8.382526564344746</v>
      </c>
      <c r="W11" s="210"/>
      <c r="X11" s="210"/>
      <c r="Y11" s="373"/>
      <c r="Z11" s="373"/>
      <c r="AA11" s="373"/>
      <c r="AB11" s="373"/>
    </row>
    <row r="12" spans="1:28" ht="12" customHeight="1">
      <c r="A12" s="377">
        <v>4</v>
      </c>
      <c r="B12" s="295" t="s">
        <v>63</v>
      </c>
      <c r="C12" s="56">
        <v>7373</v>
      </c>
      <c r="D12" s="92">
        <v>8976</v>
      </c>
      <c r="E12" s="376">
        <v>215</v>
      </c>
      <c r="F12" s="254">
        <v>2.9160450291604505</v>
      </c>
      <c r="G12" s="92">
        <v>329</v>
      </c>
      <c r="H12" s="254">
        <v>3.665329768270945</v>
      </c>
      <c r="I12" s="376">
        <v>228</v>
      </c>
      <c r="J12" s="254">
        <v>3.0923640309236404</v>
      </c>
      <c r="K12" s="92">
        <v>193</v>
      </c>
      <c r="L12" s="254">
        <v>2.15017825311943</v>
      </c>
      <c r="M12" s="375">
        <v>443</v>
      </c>
      <c r="N12" s="254">
        <v>6.008409060084091</v>
      </c>
      <c r="O12" s="375">
        <v>522</v>
      </c>
      <c r="P12" s="254">
        <v>5.815508021390374</v>
      </c>
      <c r="Q12" s="210">
        <f t="shared" si="0"/>
        <v>2.9160450291604505</v>
      </c>
      <c r="R12" s="210">
        <f t="shared" si="1"/>
        <v>3.665329768270945</v>
      </c>
      <c r="S12" s="210">
        <f t="shared" si="2"/>
        <v>3.0923640309236404</v>
      </c>
      <c r="T12" s="210">
        <f t="shared" si="3"/>
        <v>2.15017825311943</v>
      </c>
      <c r="U12" s="210">
        <f t="shared" si="4"/>
        <v>6.008409060084091</v>
      </c>
      <c r="V12" s="210">
        <f t="shared" si="5"/>
        <v>5.815508021390374</v>
      </c>
      <c r="W12" s="210"/>
      <c r="X12" s="210"/>
      <c r="Y12" s="373"/>
      <c r="Z12" s="373"/>
      <c r="AA12" s="373"/>
      <c r="AB12" s="373"/>
    </row>
    <row r="13" spans="1:28" ht="12" customHeight="1">
      <c r="A13" s="377">
        <v>5</v>
      </c>
      <c r="B13" s="295" t="s">
        <v>62</v>
      </c>
      <c r="C13" s="56">
        <v>10377</v>
      </c>
      <c r="D13" s="92">
        <v>10272</v>
      </c>
      <c r="E13" s="376">
        <v>492</v>
      </c>
      <c r="F13" s="254">
        <v>4.7412546978895636</v>
      </c>
      <c r="G13" s="92">
        <v>678</v>
      </c>
      <c r="H13" s="254">
        <v>6.600467289719626</v>
      </c>
      <c r="I13" s="376">
        <v>241</v>
      </c>
      <c r="J13" s="254">
        <v>2.322443866242652</v>
      </c>
      <c r="K13" s="92">
        <v>264</v>
      </c>
      <c r="L13" s="254">
        <v>2.5700934579439254</v>
      </c>
      <c r="M13" s="375">
        <v>733</v>
      </c>
      <c r="N13" s="254">
        <v>7.063698564132215</v>
      </c>
      <c r="O13" s="375">
        <v>942</v>
      </c>
      <c r="P13" s="254">
        <v>9.17056074766355</v>
      </c>
      <c r="Q13" s="210">
        <f t="shared" si="0"/>
        <v>4.7412546978895636</v>
      </c>
      <c r="R13" s="210">
        <f t="shared" si="1"/>
        <v>6.600467289719626</v>
      </c>
      <c r="S13" s="210">
        <f t="shared" si="2"/>
        <v>2.322443866242652</v>
      </c>
      <c r="T13" s="210">
        <f t="shared" si="3"/>
        <v>2.5700934579439254</v>
      </c>
      <c r="U13" s="210">
        <f t="shared" si="4"/>
        <v>7.063698564132215</v>
      </c>
      <c r="V13" s="210">
        <f t="shared" si="5"/>
        <v>9.17056074766355</v>
      </c>
      <c r="W13" s="210"/>
      <c r="X13" s="210"/>
      <c r="Y13" s="373"/>
      <c r="Z13" s="373"/>
      <c r="AA13" s="373"/>
      <c r="AB13" s="373"/>
    </row>
    <row r="14" spans="1:28" ht="12" customHeight="1">
      <c r="A14" s="377">
        <v>6</v>
      </c>
      <c r="B14" s="295" t="s">
        <v>61</v>
      </c>
      <c r="C14" s="56">
        <v>2444</v>
      </c>
      <c r="D14" s="92">
        <v>2425</v>
      </c>
      <c r="E14" s="376">
        <v>85</v>
      </c>
      <c r="F14" s="254">
        <v>3.4779050736497545</v>
      </c>
      <c r="G14" s="92">
        <v>102</v>
      </c>
      <c r="H14" s="254">
        <v>4.206185567010309</v>
      </c>
      <c r="I14" s="376">
        <v>95</v>
      </c>
      <c r="J14" s="254">
        <v>3.8870703764320784</v>
      </c>
      <c r="K14" s="92">
        <v>121</v>
      </c>
      <c r="L14" s="254">
        <v>4.989690721649485</v>
      </c>
      <c r="M14" s="375">
        <v>180</v>
      </c>
      <c r="N14" s="254">
        <v>7.364975450081833</v>
      </c>
      <c r="O14" s="375">
        <v>223</v>
      </c>
      <c r="P14" s="254">
        <v>9.195876288659793</v>
      </c>
      <c r="Q14" s="210">
        <f t="shared" si="0"/>
        <v>3.4779050736497545</v>
      </c>
      <c r="R14" s="210">
        <f t="shared" si="1"/>
        <v>4.206185567010309</v>
      </c>
      <c r="S14" s="210">
        <f t="shared" si="2"/>
        <v>3.8870703764320784</v>
      </c>
      <c r="T14" s="210">
        <f t="shared" si="3"/>
        <v>4.989690721649485</v>
      </c>
      <c r="U14" s="210">
        <f t="shared" si="4"/>
        <v>7.364975450081833</v>
      </c>
      <c r="V14" s="210">
        <f t="shared" si="5"/>
        <v>9.195876288659793</v>
      </c>
      <c r="W14" s="210"/>
      <c r="X14" s="210"/>
      <c r="Y14" s="373"/>
      <c r="Z14" s="373"/>
      <c r="AA14" s="373"/>
      <c r="AB14" s="373"/>
    </row>
    <row r="15" spans="1:28" ht="12" customHeight="1">
      <c r="A15" s="377">
        <v>7</v>
      </c>
      <c r="B15" s="295" t="s">
        <v>60</v>
      </c>
      <c r="C15" s="56">
        <v>1488</v>
      </c>
      <c r="D15" s="92">
        <v>1565</v>
      </c>
      <c r="E15" s="376">
        <v>116</v>
      </c>
      <c r="F15" s="254">
        <v>7.795698924731183</v>
      </c>
      <c r="G15" s="92">
        <v>132</v>
      </c>
      <c r="H15" s="254">
        <v>8.434504792332268</v>
      </c>
      <c r="I15" s="376">
        <v>25</v>
      </c>
      <c r="J15" s="254">
        <v>1.6801075268817205</v>
      </c>
      <c r="K15" s="92">
        <v>40</v>
      </c>
      <c r="L15" s="254">
        <v>2.5559105431309903</v>
      </c>
      <c r="M15" s="375">
        <v>141</v>
      </c>
      <c r="N15" s="254">
        <v>9.475806451612904</v>
      </c>
      <c r="O15" s="375">
        <v>172</v>
      </c>
      <c r="P15" s="254">
        <v>10.99041533546326</v>
      </c>
      <c r="Q15" s="210">
        <f t="shared" si="0"/>
        <v>7.795698924731183</v>
      </c>
      <c r="R15" s="210">
        <f t="shared" si="1"/>
        <v>8.434504792332268</v>
      </c>
      <c r="S15" s="210">
        <f t="shared" si="2"/>
        <v>1.6801075268817205</v>
      </c>
      <c r="T15" s="210">
        <f t="shared" si="3"/>
        <v>2.5559105431309903</v>
      </c>
      <c r="U15" s="210">
        <f t="shared" si="4"/>
        <v>9.475806451612904</v>
      </c>
      <c r="V15" s="210">
        <f t="shared" si="5"/>
        <v>10.99041533546326</v>
      </c>
      <c r="W15" s="210"/>
      <c r="X15" s="210"/>
      <c r="Y15" s="373"/>
      <c r="Z15" s="373"/>
      <c r="AA15" s="373"/>
      <c r="AB15" s="373"/>
    </row>
    <row r="16" spans="1:28" ht="12" customHeight="1">
      <c r="A16" s="377">
        <v>8</v>
      </c>
      <c r="B16" s="295" t="s">
        <v>59</v>
      </c>
      <c r="C16" s="56">
        <v>4850</v>
      </c>
      <c r="D16" s="92">
        <v>4840</v>
      </c>
      <c r="E16" s="376">
        <v>173</v>
      </c>
      <c r="F16" s="254">
        <v>3.5670103092783507</v>
      </c>
      <c r="G16" s="92">
        <v>187</v>
      </c>
      <c r="H16" s="254">
        <v>3.8636363636363638</v>
      </c>
      <c r="I16" s="376">
        <v>117</v>
      </c>
      <c r="J16" s="254">
        <v>2.4123711340206184</v>
      </c>
      <c r="K16" s="92">
        <v>105</v>
      </c>
      <c r="L16" s="254">
        <v>2.169421487603306</v>
      </c>
      <c r="M16" s="375">
        <v>290</v>
      </c>
      <c r="N16" s="254">
        <v>5.979381443298969</v>
      </c>
      <c r="O16" s="375">
        <v>292</v>
      </c>
      <c r="P16" s="254">
        <v>6.033057851239669</v>
      </c>
      <c r="Q16" s="210">
        <f t="shared" si="0"/>
        <v>3.5670103092783507</v>
      </c>
      <c r="R16" s="210">
        <f t="shared" si="1"/>
        <v>3.8636363636363638</v>
      </c>
      <c r="S16" s="210">
        <f t="shared" si="2"/>
        <v>2.4123711340206184</v>
      </c>
      <c r="T16" s="210">
        <f t="shared" si="3"/>
        <v>2.169421487603306</v>
      </c>
      <c r="U16" s="210">
        <f t="shared" si="4"/>
        <v>5.979381443298969</v>
      </c>
      <c r="V16" s="210">
        <f t="shared" si="5"/>
        <v>6.033057851239669</v>
      </c>
      <c r="W16" s="210"/>
      <c r="X16" s="210"/>
      <c r="Y16" s="373"/>
      <c r="Z16" s="373"/>
      <c r="AA16" s="373"/>
      <c r="AB16" s="373"/>
    </row>
    <row r="17" spans="1:28" ht="12" customHeight="1">
      <c r="A17" s="377">
        <v>9</v>
      </c>
      <c r="B17" s="295" t="s">
        <v>58</v>
      </c>
      <c r="C17" s="56">
        <v>1757</v>
      </c>
      <c r="D17" s="92">
        <v>1666</v>
      </c>
      <c r="E17" s="376">
        <v>72</v>
      </c>
      <c r="F17" s="254">
        <v>4.097894137734775</v>
      </c>
      <c r="G17" s="92">
        <v>57</v>
      </c>
      <c r="H17" s="254">
        <v>3.4213685474189677</v>
      </c>
      <c r="I17" s="376">
        <v>55</v>
      </c>
      <c r="J17" s="254">
        <v>3.130335799658509</v>
      </c>
      <c r="K17" s="92">
        <v>67</v>
      </c>
      <c r="L17" s="254">
        <v>4.021608643457383</v>
      </c>
      <c r="M17" s="375">
        <v>127</v>
      </c>
      <c r="N17" s="254">
        <v>7.228229937393284</v>
      </c>
      <c r="O17" s="375">
        <v>124</v>
      </c>
      <c r="P17" s="254">
        <v>7.44297719087635</v>
      </c>
      <c r="Q17" s="210">
        <f t="shared" si="0"/>
        <v>4.097894137734775</v>
      </c>
      <c r="R17" s="210">
        <f t="shared" si="1"/>
        <v>3.4213685474189677</v>
      </c>
      <c r="S17" s="210">
        <f t="shared" si="2"/>
        <v>3.130335799658509</v>
      </c>
      <c r="T17" s="210">
        <f t="shared" si="3"/>
        <v>4.021608643457383</v>
      </c>
      <c r="U17" s="210">
        <f t="shared" si="4"/>
        <v>7.228229937393284</v>
      </c>
      <c r="V17" s="210">
        <f t="shared" si="5"/>
        <v>7.44297719087635</v>
      </c>
      <c r="W17" s="210"/>
      <c r="X17" s="210"/>
      <c r="Y17" s="373"/>
      <c r="Z17" s="373"/>
      <c r="AA17" s="373"/>
      <c r="AB17" s="373"/>
    </row>
    <row r="18" spans="1:28" ht="12" customHeight="1">
      <c r="A18" s="377">
        <v>10</v>
      </c>
      <c r="B18" s="295" t="s">
        <v>57</v>
      </c>
      <c r="C18" s="56">
        <v>2983</v>
      </c>
      <c r="D18" s="92">
        <v>2976</v>
      </c>
      <c r="E18" s="376">
        <v>156</v>
      </c>
      <c r="F18" s="254">
        <v>5.229634596044251</v>
      </c>
      <c r="G18" s="92">
        <v>165</v>
      </c>
      <c r="H18" s="254">
        <v>5.544354838709677</v>
      </c>
      <c r="I18" s="376">
        <v>44</v>
      </c>
      <c r="J18" s="254">
        <v>1.4750251424740195</v>
      </c>
      <c r="K18" s="92">
        <v>64</v>
      </c>
      <c r="L18" s="254">
        <v>2.150537634408602</v>
      </c>
      <c r="M18" s="375">
        <v>200</v>
      </c>
      <c r="N18" s="254">
        <v>6.70465973851827</v>
      </c>
      <c r="O18" s="375">
        <v>229</v>
      </c>
      <c r="P18" s="254">
        <v>7.69489247311828</v>
      </c>
      <c r="Q18" s="210">
        <f t="shared" si="0"/>
        <v>5.229634596044251</v>
      </c>
      <c r="R18" s="210">
        <f t="shared" si="1"/>
        <v>5.544354838709677</v>
      </c>
      <c r="S18" s="210">
        <f t="shared" si="2"/>
        <v>1.4750251424740195</v>
      </c>
      <c r="T18" s="210">
        <f t="shared" si="3"/>
        <v>2.150537634408602</v>
      </c>
      <c r="U18" s="210">
        <f t="shared" si="4"/>
        <v>6.70465973851827</v>
      </c>
      <c r="V18" s="210">
        <f t="shared" si="5"/>
        <v>7.69489247311828</v>
      </c>
      <c r="W18" s="210"/>
      <c r="X18" s="210"/>
      <c r="Y18" s="373"/>
      <c r="Z18" s="373"/>
      <c r="AA18" s="373"/>
      <c r="AB18" s="373"/>
    </row>
    <row r="19" spans="1:28" ht="12" customHeight="1">
      <c r="A19" s="377">
        <v>11</v>
      </c>
      <c r="B19" s="295" t="s">
        <v>56</v>
      </c>
      <c r="C19" s="56">
        <v>2373</v>
      </c>
      <c r="D19" s="92">
        <v>2395</v>
      </c>
      <c r="E19" s="376">
        <v>128</v>
      </c>
      <c r="F19" s="254">
        <v>5.39401601348504</v>
      </c>
      <c r="G19" s="92">
        <v>113</v>
      </c>
      <c r="H19" s="254">
        <v>4.718162839248434</v>
      </c>
      <c r="I19" s="376">
        <v>37</v>
      </c>
      <c r="J19" s="254">
        <v>1.5592077538980194</v>
      </c>
      <c r="K19" s="92">
        <v>61</v>
      </c>
      <c r="L19" s="254">
        <v>2.546972860125261</v>
      </c>
      <c r="M19" s="375">
        <v>165</v>
      </c>
      <c r="N19" s="254">
        <v>6.95322376738306</v>
      </c>
      <c r="O19" s="375">
        <v>174</v>
      </c>
      <c r="P19" s="254">
        <v>7.265135699373695</v>
      </c>
      <c r="Q19" s="210">
        <f t="shared" si="0"/>
        <v>5.39401601348504</v>
      </c>
      <c r="R19" s="210">
        <f t="shared" si="1"/>
        <v>4.718162839248434</v>
      </c>
      <c r="S19" s="210">
        <f t="shared" si="2"/>
        <v>1.5592077538980194</v>
      </c>
      <c r="T19" s="210">
        <f t="shared" si="3"/>
        <v>2.546972860125261</v>
      </c>
      <c r="U19" s="210">
        <f t="shared" si="4"/>
        <v>6.95322376738306</v>
      </c>
      <c r="V19" s="210">
        <f t="shared" si="5"/>
        <v>7.265135699373695</v>
      </c>
      <c r="W19" s="210"/>
      <c r="X19" s="210"/>
      <c r="Y19" s="373"/>
      <c r="Z19" s="373"/>
      <c r="AA19" s="373"/>
      <c r="AB19" s="373"/>
    </row>
    <row r="20" spans="1:28" ht="12" customHeight="1">
      <c r="A20" s="377">
        <v>12</v>
      </c>
      <c r="B20" s="295" t="s">
        <v>55</v>
      </c>
      <c r="C20" s="56">
        <v>7038</v>
      </c>
      <c r="D20" s="92">
        <v>6738</v>
      </c>
      <c r="E20" s="376">
        <v>163</v>
      </c>
      <c r="F20" s="254">
        <v>2.315998863313441</v>
      </c>
      <c r="G20" s="92">
        <v>156</v>
      </c>
      <c r="H20" s="254">
        <v>2.315227070347284</v>
      </c>
      <c r="I20" s="376">
        <v>82</v>
      </c>
      <c r="J20" s="254">
        <v>1.1651037226484797</v>
      </c>
      <c r="K20" s="92">
        <v>88</v>
      </c>
      <c r="L20" s="254">
        <v>1.3060255268625705</v>
      </c>
      <c r="M20" s="375">
        <v>245</v>
      </c>
      <c r="N20" s="254">
        <v>3.481102585961921</v>
      </c>
      <c r="O20" s="375">
        <v>244</v>
      </c>
      <c r="P20" s="254">
        <v>3.6212525972098546</v>
      </c>
      <c r="Q20" s="210">
        <f t="shared" si="0"/>
        <v>2.315998863313441</v>
      </c>
      <c r="R20" s="210">
        <f t="shared" si="1"/>
        <v>2.315227070347284</v>
      </c>
      <c r="S20" s="210">
        <f t="shared" si="2"/>
        <v>1.1651037226484797</v>
      </c>
      <c r="T20" s="210">
        <f t="shared" si="3"/>
        <v>1.3060255268625705</v>
      </c>
      <c r="U20" s="210">
        <f t="shared" si="4"/>
        <v>3.481102585961921</v>
      </c>
      <c r="V20" s="210">
        <f t="shared" si="5"/>
        <v>3.6212525972098546</v>
      </c>
      <c r="W20" s="210"/>
      <c r="X20" s="210"/>
      <c r="Y20" s="373"/>
      <c r="Z20" s="373"/>
      <c r="AA20" s="373"/>
      <c r="AB20" s="373"/>
    </row>
    <row r="21" spans="1:28" ht="12" customHeight="1">
      <c r="A21" s="377">
        <v>13</v>
      </c>
      <c r="B21" s="295" t="s">
        <v>54</v>
      </c>
      <c r="C21" s="56">
        <v>2946</v>
      </c>
      <c r="D21" s="92">
        <v>3009</v>
      </c>
      <c r="E21" s="376">
        <v>70</v>
      </c>
      <c r="F21" s="254">
        <v>2.3761031907671417</v>
      </c>
      <c r="G21" s="92">
        <v>89</v>
      </c>
      <c r="H21" s="254">
        <v>2.9577932868062478</v>
      </c>
      <c r="I21" s="376">
        <v>28</v>
      </c>
      <c r="J21" s="254">
        <v>0.9504412763068567</v>
      </c>
      <c r="K21" s="92">
        <v>11</v>
      </c>
      <c r="L21" s="254">
        <v>0.36556995679627785</v>
      </c>
      <c r="M21" s="375">
        <v>98</v>
      </c>
      <c r="N21" s="254">
        <v>3.3265444670739988</v>
      </c>
      <c r="O21" s="375">
        <v>100</v>
      </c>
      <c r="P21" s="254">
        <v>3.3233632436025258</v>
      </c>
      <c r="Q21" s="210">
        <f t="shared" si="0"/>
        <v>2.3761031907671417</v>
      </c>
      <c r="R21" s="210">
        <f t="shared" si="1"/>
        <v>2.9577932868062478</v>
      </c>
      <c r="S21" s="210">
        <f t="shared" si="2"/>
        <v>0.9504412763068567</v>
      </c>
      <c r="T21" s="210">
        <f t="shared" si="3"/>
        <v>0.36556995679627785</v>
      </c>
      <c r="U21" s="210">
        <f t="shared" si="4"/>
        <v>3.3265444670739988</v>
      </c>
      <c r="V21" s="210">
        <f t="shared" si="5"/>
        <v>3.3233632436025258</v>
      </c>
      <c r="W21" s="210"/>
      <c r="X21" s="210"/>
      <c r="Y21" s="373"/>
      <c r="Z21" s="373"/>
      <c r="AA21" s="373"/>
      <c r="AB21" s="373"/>
    </row>
    <row r="22" spans="1:28" ht="12" customHeight="1">
      <c r="A22" s="377">
        <v>14</v>
      </c>
      <c r="B22" s="295" t="s">
        <v>53</v>
      </c>
      <c r="C22" s="56">
        <v>2883</v>
      </c>
      <c r="D22" s="92">
        <v>2987</v>
      </c>
      <c r="E22" s="376">
        <v>64</v>
      </c>
      <c r="F22" s="254">
        <v>2.2199098161637183</v>
      </c>
      <c r="G22" s="92">
        <v>69</v>
      </c>
      <c r="H22" s="254">
        <v>2.3100100435219284</v>
      </c>
      <c r="I22" s="376">
        <v>37</v>
      </c>
      <c r="J22" s="254">
        <v>1.2833853624696496</v>
      </c>
      <c r="K22" s="92">
        <v>51</v>
      </c>
      <c r="L22" s="254">
        <v>1.7073987278205558</v>
      </c>
      <c r="M22" s="375">
        <v>101</v>
      </c>
      <c r="N22" s="254">
        <v>3.503295178633368</v>
      </c>
      <c r="O22" s="375">
        <v>120</v>
      </c>
      <c r="P22" s="254">
        <v>4.017408771342484</v>
      </c>
      <c r="Q22" s="210">
        <f t="shared" si="0"/>
        <v>2.2199098161637183</v>
      </c>
      <c r="R22" s="210">
        <f t="shared" si="1"/>
        <v>2.3100100435219284</v>
      </c>
      <c r="S22" s="210">
        <f t="shared" si="2"/>
        <v>1.2833853624696496</v>
      </c>
      <c r="T22" s="210">
        <f t="shared" si="3"/>
        <v>1.7073987278205558</v>
      </c>
      <c r="U22" s="210">
        <f t="shared" si="4"/>
        <v>3.503295178633368</v>
      </c>
      <c r="V22" s="210">
        <f t="shared" si="5"/>
        <v>4.017408771342484</v>
      </c>
      <c r="W22" s="210"/>
      <c r="X22" s="210"/>
      <c r="Y22" s="373"/>
      <c r="Z22" s="373"/>
      <c r="AA22" s="373"/>
      <c r="AB22" s="373"/>
    </row>
    <row r="23" spans="1:28" ht="12" customHeight="1">
      <c r="A23" s="377">
        <v>15</v>
      </c>
      <c r="B23" s="295" t="s">
        <v>52</v>
      </c>
      <c r="C23" s="56">
        <v>4741</v>
      </c>
      <c r="D23" s="92">
        <v>4537</v>
      </c>
      <c r="E23" s="376">
        <v>160</v>
      </c>
      <c r="F23" s="254">
        <v>3.374815439780637</v>
      </c>
      <c r="G23" s="92">
        <v>146</v>
      </c>
      <c r="H23" s="254">
        <v>3.217985452942473</v>
      </c>
      <c r="I23" s="376">
        <v>87</v>
      </c>
      <c r="J23" s="254">
        <v>1.8350558953807214</v>
      </c>
      <c r="K23" s="92">
        <v>110</v>
      </c>
      <c r="L23" s="254">
        <v>2.42450958783337</v>
      </c>
      <c r="M23" s="375">
        <v>247</v>
      </c>
      <c r="N23" s="254">
        <v>5.209871335161358</v>
      </c>
      <c r="O23" s="375">
        <v>256</v>
      </c>
      <c r="P23" s="254">
        <v>5.642495040775843</v>
      </c>
      <c r="Q23" s="210">
        <f t="shared" si="0"/>
        <v>3.374815439780637</v>
      </c>
      <c r="R23" s="210">
        <f t="shared" si="1"/>
        <v>3.217985452942473</v>
      </c>
      <c r="S23" s="210">
        <f t="shared" si="2"/>
        <v>1.8350558953807214</v>
      </c>
      <c r="T23" s="210">
        <f t="shared" si="3"/>
        <v>2.42450958783337</v>
      </c>
      <c r="U23" s="210">
        <f t="shared" si="4"/>
        <v>5.209871335161358</v>
      </c>
      <c r="V23" s="210">
        <f t="shared" si="5"/>
        <v>5.642495040775843</v>
      </c>
      <c r="W23" s="210"/>
      <c r="X23" s="210"/>
      <c r="Y23" s="373"/>
      <c r="Z23" s="373"/>
      <c r="AA23" s="373"/>
      <c r="AB23" s="373"/>
    </row>
    <row r="24" spans="1:28" ht="12" customHeight="1">
      <c r="A24" s="377">
        <v>16</v>
      </c>
      <c r="B24" s="295" t="s">
        <v>51</v>
      </c>
      <c r="C24" s="56">
        <v>2865</v>
      </c>
      <c r="D24" s="92">
        <v>3160</v>
      </c>
      <c r="E24" s="376">
        <v>85</v>
      </c>
      <c r="F24" s="254">
        <v>2.966841186736475</v>
      </c>
      <c r="G24" s="92">
        <v>101</v>
      </c>
      <c r="H24" s="254">
        <v>3.1962025316455698</v>
      </c>
      <c r="I24" s="376">
        <v>42</v>
      </c>
      <c r="J24" s="254">
        <v>1.4659685863874345</v>
      </c>
      <c r="K24" s="92">
        <v>57</v>
      </c>
      <c r="L24" s="254">
        <v>1.8037974683544304</v>
      </c>
      <c r="M24" s="375">
        <v>127</v>
      </c>
      <c r="N24" s="254">
        <v>4.43280977312391</v>
      </c>
      <c r="O24" s="375">
        <v>158</v>
      </c>
      <c r="P24" s="254">
        <v>5</v>
      </c>
      <c r="Q24" s="210">
        <f t="shared" si="0"/>
        <v>2.966841186736475</v>
      </c>
      <c r="R24" s="210">
        <f t="shared" si="1"/>
        <v>3.1962025316455698</v>
      </c>
      <c r="S24" s="210">
        <f t="shared" si="2"/>
        <v>1.4659685863874345</v>
      </c>
      <c r="T24" s="210">
        <f t="shared" si="3"/>
        <v>1.8037974683544304</v>
      </c>
      <c r="U24" s="210">
        <f t="shared" si="4"/>
        <v>4.43280977312391</v>
      </c>
      <c r="V24" s="210">
        <f t="shared" si="5"/>
        <v>5</v>
      </c>
      <c r="W24" s="210"/>
      <c r="X24" s="210"/>
      <c r="Y24" s="373"/>
      <c r="Z24" s="373"/>
      <c r="AA24" s="373"/>
      <c r="AB24" s="373"/>
    </row>
    <row r="25" spans="1:28" ht="12" customHeight="1">
      <c r="A25" s="377">
        <v>17</v>
      </c>
      <c r="B25" s="295" t="s">
        <v>50</v>
      </c>
      <c r="C25" s="56">
        <v>1578</v>
      </c>
      <c r="D25" s="92">
        <v>1667</v>
      </c>
      <c r="E25" s="376">
        <v>68</v>
      </c>
      <c r="F25" s="254">
        <v>4.309252217997465</v>
      </c>
      <c r="G25" s="92">
        <v>75</v>
      </c>
      <c r="H25" s="254">
        <v>4.499100179964008</v>
      </c>
      <c r="I25" s="376">
        <v>14</v>
      </c>
      <c r="J25" s="254">
        <v>0.8871989860583016</v>
      </c>
      <c r="K25" s="92">
        <v>29</v>
      </c>
      <c r="L25" s="254">
        <v>1.7396520695860829</v>
      </c>
      <c r="M25" s="375">
        <v>82</v>
      </c>
      <c r="N25" s="254">
        <v>5.196451204055767</v>
      </c>
      <c r="O25" s="375">
        <v>104</v>
      </c>
      <c r="P25" s="254">
        <v>6.23875224955009</v>
      </c>
      <c r="Q25" s="210">
        <f t="shared" si="0"/>
        <v>4.309252217997465</v>
      </c>
      <c r="R25" s="210">
        <f t="shared" si="1"/>
        <v>4.499100179964008</v>
      </c>
      <c r="S25" s="210">
        <f t="shared" si="2"/>
        <v>0.8871989860583016</v>
      </c>
      <c r="T25" s="210">
        <f t="shared" si="3"/>
        <v>1.7396520695860829</v>
      </c>
      <c r="U25" s="210">
        <f t="shared" si="4"/>
        <v>5.196451204055767</v>
      </c>
      <c r="V25" s="210">
        <f t="shared" si="5"/>
        <v>6.23875224955009</v>
      </c>
      <c r="W25" s="210"/>
      <c r="X25" s="210"/>
      <c r="Y25" s="373"/>
      <c r="Z25" s="373"/>
      <c r="AA25" s="373"/>
      <c r="AB25" s="373"/>
    </row>
    <row r="26" spans="1:28" ht="12" customHeight="1">
      <c r="A26" s="377">
        <v>18</v>
      </c>
      <c r="B26" s="295" t="s">
        <v>49</v>
      </c>
      <c r="C26" s="56">
        <v>2498</v>
      </c>
      <c r="D26" s="92">
        <v>2501</v>
      </c>
      <c r="E26" s="376">
        <v>91</v>
      </c>
      <c r="F26" s="254">
        <v>3.642914331465172</v>
      </c>
      <c r="G26" s="92">
        <v>84</v>
      </c>
      <c r="H26" s="254">
        <v>3.358656537385046</v>
      </c>
      <c r="I26" s="376">
        <v>36</v>
      </c>
      <c r="J26" s="254">
        <v>1.4411529223378703</v>
      </c>
      <c r="K26" s="92">
        <v>56</v>
      </c>
      <c r="L26" s="254">
        <v>2.2391043582566974</v>
      </c>
      <c r="M26" s="375">
        <v>127</v>
      </c>
      <c r="N26" s="254">
        <v>5.084067253803043</v>
      </c>
      <c r="O26" s="375">
        <v>140</v>
      </c>
      <c r="P26" s="254">
        <v>5.597760895641743</v>
      </c>
      <c r="Q26" s="210">
        <f t="shared" si="0"/>
        <v>3.642914331465172</v>
      </c>
      <c r="R26" s="210">
        <f t="shared" si="1"/>
        <v>3.358656537385046</v>
      </c>
      <c r="S26" s="210">
        <f t="shared" si="2"/>
        <v>1.4411529223378703</v>
      </c>
      <c r="T26" s="210">
        <f t="shared" si="3"/>
        <v>2.2391043582566974</v>
      </c>
      <c r="U26" s="210">
        <f t="shared" si="4"/>
        <v>5.084067253803043</v>
      </c>
      <c r="V26" s="210">
        <f t="shared" si="5"/>
        <v>5.597760895641743</v>
      </c>
      <c r="W26" s="210"/>
      <c r="X26" s="210"/>
      <c r="Y26" s="373"/>
      <c r="Z26" s="373"/>
      <c r="AA26" s="373"/>
      <c r="AB26" s="373"/>
    </row>
    <row r="27" spans="1:28" ht="12" customHeight="1">
      <c r="A27" s="377">
        <v>19</v>
      </c>
      <c r="B27" s="295" t="s">
        <v>48</v>
      </c>
      <c r="C27" s="56">
        <v>1210</v>
      </c>
      <c r="D27" s="92">
        <v>1306</v>
      </c>
      <c r="E27" s="376">
        <v>17</v>
      </c>
      <c r="F27" s="254">
        <v>1.4049586776859504</v>
      </c>
      <c r="G27" s="92">
        <v>42</v>
      </c>
      <c r="H27" s="254">
        <v>3.215926493108729</v>
      </c>
      <c r="I27" s="376">
        <v>25</v>
      </c>
      <c r="J27" s="254">
        <v>2.0661157024793386</v>
      </c>
      <c r="K27" s="92">
        <v>28</v>
      </c>
      <c r="L27" s="254">
        <v>2.1439509954058193</v>
      </c>
      <c r="M27" s="375">
        <v>42</v>
      </c>
      <c r="N27" s="254">
        <v>3.4710743801652892</v>
      </c>
      <c r="O27" s="375">
        <v>70</v>
      </c>
      <c r="P27" s="254">
        <v>5.359877488514548</v>
      </c>
      <c r="Q27" s="210">
        <f t="shared" si="0"/>
        <v>1.4049586776859504</v>
      </c>
      <c r="R27" s="210">
        <f t="shared" si="1"/>
        <v>3.215926493108729</v>
      </c>
      <c r="S27" s="210">
        <f t="shared" si="2"/>
        <v>2.0661157024793386</v>
      </c>
      <c r="T27" s="210">
        <f t="shared" si="3"/>
        <v>2.1439509954058193</v>
      </c>
      <c r="U27" s="210">
        <f t="shared" si="4"/>
        <v>3.4710743801652892</v>
      </c>
      <c r="V27" s="210">
        <f t="shared" si="5"/>
        <v>5.359877488514548</v>
      </c>
      <c r="W27" s="210"/>
      <c r="X27" s="210"/>
      <c r="Y27" s="373"/>
      <c r="Z27" s="373"/>
      <c r="AA27" s="373"/>
      <c r="AB27" s="373"/>
    </row>
    <row r="28" spans="1:28" ht="12" customHeight="1">
      <c r="A28" s="377">
        <v>20</v>
      </c>
      <c r="B28" s="295" t="s">
        <v>47</v>
      </c>
      <c r="C28" s="56">
        <v>5799</v>
      </c>
      <c r="D28" s="92">
        <v>6096</v>
      </c>
      <c r="E28" s="376">
        <v>176</v>
      </c>
      <c r="F28" s="254">
        <v>3.035006035523366</v>
      </c>
      <c r="G28" s="92">
        <v>204</v>
      </c>
      <c r="H28" s="254">
        <v>3.3464566929133857</v>
      </c>
      <c r="I28" s="376">
        <v>80</v>
      </c>
      <c r="J28" s="254">
        <v>1.3795481979651665</v>
      </c>
      <c r="K28" s="92">
        <v>130</v>
      </c>
      <c r="L28" s="254">
        <v>2.1325459317585302</v>
      </c>
      <c r="M28" s="375">
        <v>256</v>
      </c>
      <c r="N28" s="254">
        <v>4.414554233488532</v>
      </c>
      <c r="O28" s="375">
        <v>334</v>
      </c>
      <c r="P28" s="254">
        <v>5.479002624671916</v>
      </c>
      <c r="Q28" s="210">
        <f t="shared" si="0"/>
        <v>3.035006035523366</v>
      </c>
      <c r="R28" s="210">
        <f t="shared" si="1"/>
        <v>3.3464566929133857</v>
      </c>
      <c r="S28" s="210">
        <f t="shared" si="2"/>
        <v>1.3795481979651665</v>
      </c>
      <c r="T28" s="210">
        <f t="shared" si="3"/>
        <v>2.1325459317585302</v>
      </c>
      <c r="U28" s="210">
        <f t="shared" si="4"/>
        <v>4.414554233488532</v>
      </c>
      <c r="V28" s="210">
        <f t="shared" si="5"/>
        <v>5.479002624671916</v>
      </c>
      <c r="W28" s="210"/>
      <c r="X28" s="210"/>
      <c r="Y28" s="373"/>
      <c r="Z28" s="373"/>
      <c r="AA28" s="373"/>
      <c r="AB28" s="373"/>
    </row>
    <row r="29" spans="1:28" ht="12" customHeight="1">
      <c r="A29" s="377">
        <v>21</v>
      </c>
      <c r="B29" s="295" t="s">
        <v>46</v>
      </c>
      <c r="C29" s="56">
        <v>2828</v>
      </c>
      <c r="D29" s="92">
        <v>2883</v>
      </c>
      <c r="E29" s="376">
        <v>163</v>
      </c>
      <c r="F29" s="254">
        <v>5.763790664780764</v>
      </c>
      <c r="G29" s="92">
        <v>150</v>
      </c>
      <c r="H29" s="254">
        <v>5.202913631633715</v>
      </c>
      <c r="I29" s="376">
        <v>31</v>
      </c>
      <c r="J29" s="254">
        <v>1.0961810466760962</v>
      </c>
      <c r="K29" s="92">
        <v>32</v>
      </c>
      <c r="L29" s="254">
        <v>1.1099549080818591</v>
      </c>
      <c r="M29" s="375">
        <v>194</v>
      </c>
      <c r="N29" s="254">
        <v>6.85997171145686</v>
      </c>
      <c r="O29" s="375">
        <v>182</v>
      </c>
      <c r="P29" s="254">
        <v>6.312868539715574</v>
      </c>
      <c r="Q29" s="210">
        <f t="shared" si="0"/>
        <v>5.763790664780764</v>
      </c>
      <c r="R29" s="210">
        <f t="shared" si="1"/>
        <v>5.202913631633715</v>
      </c>
      <c r="S29" s="210">
        <f t="shared" si="2"/>
        <v>1.0961810466760962</v>
      </c>
      <c r="T29" s="210">
        <f t="shared" si="3"/>
        <v>1.1099549080818591</v>
      </c>
      <c r="U29" s="210">
        <f t="shared" si="4"/>
        <v>6.85997171145686</v>
      </c>
      <c r="V29" s="210">
        <f t="shared" si="5"/>
        <v>6.312868539715574</v>
      </c>
      <c r="W29" s="210"/>
      <c r="X29" s="210"/>
      <c r="Y29" s="373"/>
      <c r="Z29" s="373"/>
      <c r="AA29" s="373"/>
      <c r="AB29" s="373"/>
    </row>
    <row r="30" spans="1:28" ht="12" customHeight="1">
      <c r="A30" s="377">
        <v>22</v>
      </c>
      <c r="B30" s="295" t="s">
        <v>45</v>
      </c>
      <c r="C30" s="56">
        <v>2301</v>
      </c>
      <c r="D30" s="92">
        <v>2388</v>
      </c>
      <c r="E30" s="376">
        <v>76</v>
      </c>
      <c r="F30" s="254">
        <v>3.3029117774880485</v>
      </c>
      <c r="G30" s="92">
        <v>119</v>
      </c>
      <c r="H30" s="254">
        <v>4.983249581239531</v>
      </c>
      <c r="I30" s="376">
        <v>91</v>
      </c>
      <c r="J30" s="254">
        <v>3.9548022598870056</v>
      </c>
      <c r="K30" s="92">
        <v>95</v>
      </c>
      <c r="L30" s="254">
        <v>3.9782244556113904</v>
      </c>
      <c r="M30" s="375">
        <v>167</v>
      </c>
      <c r="N30" s="254">
        <v>7.257714037375054</v>
      </c>
      <c r="O30" s="375">
        <v>214</v>
      </c>
      <c r="P30" s="254">
        <v>8.961474036850921</v>
      </c>
      <c r="Q30" s="210">
        <f t="shared" si="0"/>
        <v>3.3029117774880485</v>
      </c>
      <c r="R30" s="210">
        <f t="shared" si="1"/>
        <v>4.983249581239531</v>
      </c>
      <c r="S30" s="210">
        <f t="shared" si="2"/>
        <v>3.9548022598870056</v>
      </c>
      <c r="T30" s="210">
        <f t="shared" si="3"/>
        <v>3.9782244556113904</v>
      </c>
      <c r="U30" s="210">
        <f t="shared" si="4"/>
        <v>7.257714037375054</v>
      </c>
      <c r="V30" s="210">
        <f t="shared" si="5"/>
        <v>8.961474036850921</v>
      </c>
      <c r="W30" s="210"/>
      <c r="X30" s="210"/>
      <c r="Y30" s="373"/>
      <c r="Z30" s="373"/>
      <c r="AA30" s="373"/>
      <c r="AB30" s="373"/>
    </row>
    <row r="31" spans="1:28" ht="12" customHeight="1">
      <c r="A31" s="377">
        <v>23</v>
      </c>
      <c r="B31" s="295" t="s">
        <v>44</v>
      </c>
      <c r="C31" s="56">
        <v>2087</v>
      </c>
      <c r="D31" s="92">
        <v>2022</v>
      </c>
      <c r="E31" s="376">
        <v>76</v>
      </c>
      <c r="F31" s="254">
        <v>3.6415908001916626</v>
      </c>
      <c r="G31" s="92">
        <v>96</v>
      </c>
      <c r="H31" s="254">
        <v>4.747774480712166</v>
      </c>
      <c r="I31" s="376">
        <v>74</v>
      </c>
      <c r="J31" s="254">
        <v>3.5457594633445138</v>
      </c>
      <c r="K31" s="92">
        <v>26</v>
      </c>
      <c r="L31" s="254">
        <v>1.2858555885262117</v>
      </c>
      <c r="M31" s="375">
        <v>150</v>
      </c>
      <c r="N31" s="254">
        <v>7.187350263536176</v>
      </c>
      <c r="O31" s="375">
        <v>122</v>
      </c>
      <c r="P31" s="254">
        <v>6.033630069238378</v>
      </c>
      <c r="Q31" s="210">
        <f t="shared" si="0"/>
        <v>3.6415908001916626</v>
      </c>
      <c r="R31" s="210">
        <f t="shared" si="1"/>
        <v>4.747774480712166</v>
      </c>
      <c r="S31" s="210">
        <f t="shared" si="2"/>
        <v>3.5457594633445138</v>
      </c>
      <c r="T31" s="210">
        <f t="shared" si="3"/>
        <v>1.2858555885262117</v>
      </c>
      <c r="U31" s="210">
        <f t="shared" si="4"/>
        <v>7.187350263536176</v>
      </c>
      <c r="V31" s="210">
        <f t="shared" si="5"/>
        <v>6.033630069238378</v>
      </c>
      <c r="W31" s="210"/>
      <c r="X31" s="210"/>
      <c r="Y31" s="373"/>
      <c r="Z31" s="373"/>
      <c r="AA31" s="373"/>
      <c r="AB31" s="373"/>
    </row>
    <row r="32" spans="1:28" ht="12" customHeight="1">
      <c r="A32" s="377">
        <v>24</v>
      </c>
      <c r="B32" s="295" t="s">
        <v>43</v>
      </c>
      <c r="C32" s="56">
        <v>1235</v>
      </c>
      <c r="D32" s="92">
        <v>1511</v>
      </c>
      <c r="E32" s="376">
        <v>49</v>
      </c>
      <c r="F32" s="254">
        <v>3.967611336032389</v>
      </c>
      <c r="G32" s="92">
        <v>52</v>
      </c>
      <c r="H32" s="254">
        <v>3.4414295168762408</v>
      </c>
      <c r="I32" s="376">
        <v>27</v>
      </c>
      <c r="J32" s="254">
        <v>2.1862348178137654</v>
      </c>
      <c r="K32" s="92">
        <v>43</v>
      </c>
      <c r="L32" s="254">
        <v>2.845797485109199</v>
      </c>
      <c r="M32" s="375">
        <v>76</v>
      </c>
      <c r="N32" s="254">
        <v>6.153846153846154</v>
      </c>
      <c r="O32" s="375">
        <v>95</v>
      </c>
      <c r="P32" s="254">
        <v>6.28722700198544</v>
      </c>
      <c r="Q32" s="210">
        <f t="shared" si="0"/>
        <v>3.967611336032389</v>
      </c>
      <c r="R32" s="210">
        <f t="shared" si="1"/>
        <v>3.4414295168762408</v>
      </c>
      <c r="S32" s="210">
        <f t="shared" si="2"/>
        <v>2.1862348178137654</v>
      </c>
      <c r="T32" s="210">
        <f t="shared" si="3"/>
        <v>2.845797485109199</v>
      </c>
      <c r="U32" s="210">
        <f t="shared" si="4"/>
        <v>6.153846153846154</v>
      </c>
      <c r="V32" s="210">
        <f t="shared" si="5"/>
        <v>6.28722700198544</v>
      </c>
      <c r="W32" s="210"/>
      <c r="X32" s="210"/>
      <c r="Y32" s="373"/>
      <c r="Z32" s="373"/>
      <c r="AA32" s="373"/>
      <c r="AB32" s="373"/>
    </row>
    <row r="33" spans="1:28" ht="12" customHeight="1">
      <c r="A33" s="377">
        <v>25</v>
      </c>
      <c r="B33" s="295" t="s">
        <v>42</v>
      </c>
      <c r="C33" s="56">
        <v>1962</v>
      </c>
      <c r="D33" s="92">
        <v>2232</v>
      </c>
      <c r="E33" s="376">
        <v>73</v>
      </c>
      <c r="F33" s="254">
        <v>3.720693170234455</v>
      </c>
      <c r="G33" s="92">
        <v>65</v>
      </c>
      <c r="H33" s="254">
        <v>2.912186379928315</v>
      </c>
      <c r="I33" s="376">
        <v>42</v>
      </c>
      <c r="J33" s="254">
        <v>2.140672782874618</v>
      </c>
      <c r="K33" s="92">
        <v>58</v>
      </c>
      <c r="L33" s="254">
        <v>2.598566308243728</v>
      </c>
      <c r="M33" s="375">
        <v>115</v>
      </c>
      <c r="N33" s="254">
        <v>5.861365953109073</v>
      </c>
      <c r="O33" s="375">
        <v>123</v>
      </c>
      <c r="P33" s="254">
        <v>5.510752688172043</v>
      </c>
      <c r="Q33" s="210">
        <f t="shared" si="0"/>
        <v>3.720693170234455</v>
      </c>
      <c r="R33" s="210">
        <f t="shared" si="1"/>
        <v>2.912186379928315</v>
      </c>
      <c r="S33" s="210">
        <f t="shared" si="2"/>
        <v>2.140672782874618</v>
      </c>
      <c r="T33" s="210">
        <f t="shared" si="3"/>
        <v>2.598566308243728</v>
      </c>
      <c r="U33" s="210">
        <f t="shared" si="4"/>
        <v>5.861365953109073</v>
      </c>
      <c r="V33" s="210">
        <f t="shared" si="5"/>
        <v>5.510752688172043</v>
      </c>
      <c r="W33" s="210"/>
      <c r="X33" s="210"/>
      <c r="Y33" s="373"/>
      <c r="Z33" s="373"/>
      <c r="AA33" s="373"/>
      <c r="AB33" s="373"/>
    </row>
    <row r="34" spans="1:28" ht="12" customHeight="1">
      <c r="A34" s="377">
        <v>26</v>
      </c>
      <c r="B34" s="295" t="s">
        <v>41</v>
      </c>
      <c r="C34" s="56">
        <v>3619</v>
      </c>
      <c r="D34" s="92">
        <v>3800</v>
      </c>
      <c r="E34" s="376">
        <v>169</v>
      </c>
      <c r="F34" s="254">
        <v>4.669798286819564</v>
      </c>
      <c r="G34" s="92">
        <v>208</v>
      </c>
      <c r="H34" s="254">
        <v>5.473684210526316</v>
      </c>
      <c r="I34" s="376">
        <v>128</v>
      </c>
      <c r="J34" s="254">
        <v>3.536888643271622</v>
      </c>
      <c r="K34" s="92">
        <v>136</v>
      </c>
      <c r="L34" s="254">
        <v>3.5789473684210527</v>
      </c>
      <c r="M34" s="375">
        <v>297</v>
      </c>
      <c r="N34" s="254">
        <v>8.206686930091186</v>
      </c>
      <c r="O34" s="375">
        <v>344</v>
      </c>
      <c r="P34" s="254">
        <v>9.052631578947368</v>
      </c>
      <c r="Q34" s="210">
        <f t="shared" si="0"/>
        <v>4.669798286819564</v>
      </c>
      <c r="R34" s="210">
        <f t="shared" si="1"/>
        <v>5.473684210526316</v>
      </c>
      <c r="S34" s="210">
        <f t="shared" si="2"/>
        <v>3.536888643271622</v>
      </c>
      <c r="T34" s="210">
        <f t="shared" si="3"/>
        <v>3.5789473684210527</v>
      </c>
      <c r="U34" s="210">
        <f t="shared" si="4"/>
        <v>8.206686930091186</v>
      </c>
      <c r="V34" s="210">
        <f t="shared" si="5"/>
        <v>9.052631578947368</v>
      </c>
      <c r="W34" s="210"/>
      <c r="X34" s="210"/>
      <c r="Y34" s="373"/>
      <c r="Z34" s="373"/>
      <c r="AA34" s="373"/>
      <c r="AB34" s="373"/>
    </row>
    <row r="35" spans="1:28" ht="12" customHeight="1">
      <c r="A35" s="377">
        <v>27</v>
      </c>
      <c r="B35" s="295" t="s">
        <v>40</v>
      </c>
      <c r="C35" s="56">
        <v>732</v>
      </c>
      <c r="D35" s="92">
        <v>697</v>
      </c>
      <c r="E35" s="376">
        <v>60</v>
      </c>
      <c r="F35" s="254">
        <v>8.19672131147541</v>
      </c>
      <c r="G35" s="92">
        <v>70</v>
      </c>
      <c r="H35" s="254">
        <v>10.043041606886657</v>
      </c>
      <c r="I35" s="376">
        <v>35</v>
      </c>
      <c r="J35" s="254">
        <v>4.781420765027322</v>
      </c>
      <c r="K35" s="92">
        <v>20</v>
      </c>
      <c r="L35" s="254">
        <v>2.8694404591104736</v>
      </c>
      <c r="M35" s="375">
        <v>95</v>
      </c>
      <c r="N35" s="254">
        <v>12.978142076502733</v>
      </c>
      <c r="O35" s="375">
        <v>90</v>
      </c>
      <c r="P35" s="254">
        <v>12.91248206599713</v>
      </c>
      <c r="Q35" s="210">
        <f t="shared" si="0"/>
        <v>8.19672131147541</v>
      </c>
      <c r="R35" s="210">
        <f t="shared" si="1"/>
        <v>10.043041606886657</v>
      </c>
      <c r="S35" s="210">
        <f t="shared" si="2"/>
        <v>4.781420765027322</v>
      </c>
      <c r="T35" s="210">
        <f t="shared" si="3"/>
        <v>2.8694404591104736</v>
      </c>
      <c r="U35" s="210">
        <f t="shared" si="4"/>
        <v>12.978142076502733</v>
      </c>
      <c r="V35" s="210">
        <f t="shared" si="5"/>
        <v>12.91248206599713</v>
      </c>
      <c r="W35" s="210"/>
      <c r="X35" s="210"/>
      <c r="Y35" s="373"/>
      <c r="Z35" s="373"/>
      <c r="AA35" s="373"/>
      <c r="AB35" s="373"/>
    </row>
    <row r="36" spans="1:28" ht="12" customHeight="1">
      <c r="A36" s="374"/>
      <c r="B36" s="294" t="s">
        <v>13</v>
      </c>
      <c r="C36" s="293">
        <v>89304</v>
      </c>
      <c r="D36" s="293">
        <v>92457</v>
      </c>
      <c r="E36" s="293">
        <v>3343</v>
      </c>
      <c r="F36" s="268">
        <v>3.7433933530412973</v>
      </c>
      <c r="G36" s="293">
        <v>3971</v>
      </c>
      <c r="H36" s="268">
        <v>4.2949695534140195</v>
      </c>
      <c r="I36" s="293">
        <v>1880</v>
      </c>
      <c r="J36" s="268">
        <v>2.105168861417182</v>
      </c>
      <c r="K36" s="293">
        <v>2096</v>
      </c>
      <c r="L36" s="268">
        <v>2.2669997944990645</v>
      </c>
      <c r="M36" s="293">
        <v>5223</v>
      </c>
      <c r="N36" s="268">
        <v>5.848562214458479</v>
      </c>
      <c r="O36" s="293">
        <v>6067</v>
      </c>
      <c r="P36" s="268">
        <v>6.561969347913084</v>
      </c>
      <c r="Q36" s="210">
        <f t="shared" si="0"/>
        <v>3.7433933530412973</v>
      </c>
      <c r="R36" s="210">
        <f t="shared" si="1"/>
        <v>4.2949695534140195</v>
      </c>
      <c r="S36" s="210">
        <f t="shared" si="2"/>
        <v>2.105168861417182</v>
      </c>
      <c r="T36" s="210">
        <f t="shared" si="3"/>
        <v>2.2669997944990645</v>
      </c>
      <c r="U36" s="210">
        <f t="shared" si="4"/>
        <v>5.848562214458479</v>
      </c>
      <c r="V36" s="210">
        <f t="shared" si="5"/>
        <v>6.561969347913084</v>
      </c>
      <c r="W36" s="210"/>
      <c r="X36" s="210"/>
      <c r="Y36" s="373"/>
      <c r="Z36" s="373"/>
      <c r="AA36" s="373"/>
      <c r="AB36" s="373"/>
    </row>
    <row r="37" spans="3:28" ht="12.75">
      <c r="C37" s="45"/>
      <c r="Q37" s="210"/>
      <c r="R37" s="210"/>
      <c r="S37" s="210"/>
      <c r="T37" s="210"/>
      <c r="U37" s="210"/>
      <c r="V37" s="210"/>
      <c r="W37" s="210"/>
      <c r="X37" s="210"/>
      <c r="Y37" s="373"/>
      <c r="Z37" s="373"/>
      <c r="AA37" s="373"/>
      <c r="AB37" s="373"/>
    </row>
    <row r="38" spans="2:28" ht="12.75">
      <c r="B38" s="1" t="s">
        <v>467</v>
      </c>
      <c r="Q38" s="210"/>
      <c r="R38" s="210"/>
      <c r="S38" s="210"/>
      <c r="T38" s="210"/>
      <c r="U38" s="210"/>
      <c r="V38" s="210"/>
      <c r="W38" s="210"/>
      <c r="X38" s="210"/>
      <c r="Y38" s="373"/>
      <c r="Z38" s="373"/>
      <c r="AA38" s="373"/>
      <c r="AB38" s="373"/>
    </row>
    <row r="39" spans="17:28" ht="12.75">
      <c r="Q39" s="210"/>
      <c r="R39" s="210"/>
      <c r="S39" s="210"/>
      <c r="T39" s="210"/>
      <c r="U39" s="210"/>
      <c r="V39" s="210"/>
      <c r="W39" s="210"/>
      <c r="X39" s="210"/>
      <c r="Y39" s="373"/>
      <c r="Z39" s="373"/>
      <c r="AA39" s="373"/>
      <c r="AB39" s="373"/>
    </row>
    <row r="40" spans="3:28" ht="12.75">
      <c r="C40" s="45"/>
      <c r="Q40" s="210"/>
      <c r="R40" s="210"/>
      <c r="S40" s="210"/>
      <c r="T40" s="210"/>
      <c r="U40" s="210"/>
      <c r="V40" s="210"/>
      <c r="W40" s="210"/>
      <c r="X40" s="210"/>
      <c r="Y40" s="373"/>
      <c r="Z40" s="373"/>
      <c r="AA40" s="373"/>
      <c r="AB40" s="373"/>
    </row>
    <row r="41" spans="17:28" ht="12.75">
      <c r="Q41" s="210"/>
      <c r="R41" s="210"/>
      <c r="S41" s="210"/>
      <c r="T41" s="210"/>
      <c r="U41" s="210"/>
      <c r="V41" s="210"/>
      <c r="W41" s="210"/>
      <c r="X41" s="210"/>
      <c r="Y41" s="373"/>
      <c r="Z41" s="373"/>
      <c r="AA41" s="373"/>
      <c r="AB41" s="373"/>
    </row>
    <row r="42" spans="17:28" ht="12.75">
      <c r="Q42" s="210"/>
      <c r="R42" s="210"/>
      <c r="S42" s="210"/>
      <c r="T42" s="210"/>
      <c r="U42" s="210"/>
      <c r="V42" s="210"/>
      <c r="W42" s="210"/>
      <c r="X42" s="210"/>
      <c r="Y42" s="373"/>
      <c r="Z42" s="373"/>
      <c r="AA42" s="373"/>
      <c r="AB42" s="373"/>
    </row>
    <row r="43" spans="17:28" ht="12.75">
      <c r="Q43" s="210"/>
      <c r="R43" s="210"/>
      <c r="S43" s="210"/>
      <c r="T43" s="210"/>
      <c r="U43" s="210"/>
      <c r="V43" s="210"/>
      <c r="W43" s="210"/>
      <c r="X43" s="210"/>
      <c r="Y43" s="373"/>
      <c r="Z43" s="373"/>
      <c r="AA43" s="373"/>
      <c r="AB43" s="373"/>
    </row>
    <row r="44" spans="17:28" ht="12.75">
      <c r="Q44" s="210"/>
      <c r="R44" s="210"/>
      <c r="S44" s="210"/>
      <c r="T44" s="210"/>
      <c r="U44" s="210"/>
      <c r="V44" s="210"/>
      <c r="W44" s="210"/>
      <c r="X44" s="210"/>
      <c r="Y44" s="373"/>
      <c r="Z44" s="373"/>
      <c r="AA44" s="373"/>
      <c r="AB44" s="373"/>
    </row>
    <row r="45" spans="17:28" ht="12.75">
      <c r="Q45" s="210"/>
      <c r="R45" s="210"/>
      <c r="S45" s="210"/>
      <c r="T45" s="210"/>
      <c r="U45" s="210"/>
      <c r="V45" s="210"/>
      <c r="W45" s="210"/>
      <c r="X45" s="210"/>
      <c r="Y45" s="373"/>
      <c r="Z45" s="373"/>
      <c r="AA45" s="373"/>
      <c r="AB45" s="373"/>
    </row>
    <row r="46" spans="17:28" ht="12.75">
      <c r="Q46" s="210"/>
      <c r="R46" s="210"/>
      <c r="S46" s="210"/>
      <c r="T46" s="210"/>
      <c r="U46" s="210"/>
      <c r="V46" s="210"/>
      <c r="W46" s="210"/>
      <c r="X46" s="210"/>
      <c r="Y46" s="373"/>
      <c r="Z46" s="373"/>
      <c r="AA46" s="373"/>
      <c r="AB46" s="373"/>
    </row>
    <row r="47" spans="17:28" ht="12.75">
      <c r="Q47" s="210"/>
      <c r="R47" s="210"/>
      <c r="S47" s="210"/>
      <c r="T47" s="210"/>
      <c r="U47" s="210"/>
      <c r="V47" s="210"/>
      <c r="W47" s="210"/>
      <c r="X47" s="210"/>
      <c r="Y47" s="373"/>
      <c r="Z47" s="373"/>
      <c r="AA47" s="373"/>
      <c r="AB47" s="373"/>
    </row>
    <row r="48" spans="17:28" ht="12.75">
      <c r="Q48" s="210"/>
      <c r="R48" s="210"/>
      <c r="S48" s="210"/>
      <c r="T48" s="210"/>
      <c r="U48" s="210"/>
      <c r="V48" s="210"/>
      <c r="W48" s="210"/>
      <c r="X48" s="210"/>
      <c r="Y48" s="373"/>
      <c r="Z48" s="373"/>
      <c r="AA48" s="373"/>
      <c r="AB48" s="373"/>
    </row>
    <row r="49" spans="17:28" ht="12.75">
      <c r="Q49" s="210"/>
      <c r="R49" s="210"/>
      <c r="S49" s="210"/>
      <c r="T49" s="210"/>
      <c r="U49" s="210"/>
      <c r="V49" s="210"/>
      <c r="W49" s="210"/>
      <c r="X49" s="210"/>
      <c r="Y49" s="373"/>
      <c r="Z49" s="373"/>
      <c r="AA49" s="373"/>
      <c r="AB49" s="373"/>
    </row>
    <row r="50" spans="17:28" ht="12.75">
      <c r="Q50" s="210"/>
      <c r="R50" s="210"/>
      <c r="S50" s="210"/>
      <c r="T50" s="210"/>
      <c r="U50" s="210"/>
      <c r="V50" s="210"/>
      <c r="W50" s="210"/>
      <c r="X50" s="210"/>
      <c r="Y50" s="373"/>
      <c r="Z50" s="373"/>
      <c r="AA50" s="373"/>
      <c r="AB50" s="373"/>
    </row>
    <row r="51" spans="17:28" ht="12.75">
      <c r="Q51" s="210"/>
      <c r="R51" s="210"/>
      <c r="S51" s="210"/>
      <c r="T51" s="210"/>
      <c r="U51" s="210"/>
      <c r="V51" s="210"/>
      <c r="W51" s="210"/>
      <c r="X51" s="210"/>
      <c r="Y51" s="373"/>
      <c r="Z51" s="373"/>
      <c r="AA51" s="373"/>
      <c r="AB51" s="373"/>
    </row>
    <row r="52" spans="17:24" ht="12.75">
      <c r="Q52" s="20"/>
      <c r="R52" s="20"/>
      <c r="S52" s="20"/>
      <c r="T52" s="20"/>
      <c r="U52" s="20"/>
      <c r="V52" s="20"/>
      <c r="W52" s="20"/>
      <c r="X52" s="20"/>
    </row>
    <row r="53" spans="17:24" ht="12.75">
      <c r="Q53" s="20"/>
      <c r="R53" s="20"/>
      <c r="S53" s="20"/>
      <c r="T53" s="20"/>
      <c r="U53" s="20"/>
      <c r="V53" s="20"/>
      <c r="W53" s="20"/>
      <c r="X53" s="20"/>
    </row>
    <row r="54" spans="17:24" ht="12.75">
      <c r="Q54" s="20"/>
      <c r="R54" s="20"/>
      <c r="S54" s="20"/>
      <c r="T54" s="20"/>
      <c r="U54" s="20"/>
      <c r="V54" s="20"/>
      <c r="W54" s="20"/>
      <c r="X54" s="20"/>
    </row>
    <row r="55" spans="17:24" ht="12.75">
      <c r="Q55" s="20"/>
      <c r="R55" s="20"/>
      <c r="S55" s="20"/>
      <c r="T55" s="20"/>
      <c r="U55" s="20"/>
      <c r="V55" s="20"/>
      <c r="W55" s="20"/>
      <c r="X55" s="20"/>
    </row>
    <row r="56" spans="17:24" ht="12.75">
      <c r="Q56" s="20"/>
      <c r="R56" s="20"/>
      <c r="S56" s="20"/>
      <c r="T56" s="20"/>
      <c r="U56" s="20"/>
      <c r="V56" s="20"/>
      <c r="W56" s="20"/>
      <c r="X56" s="20"/>
    </row>
    <row r="57" spans="17:24" ht="12.75">
      <c r="Q57" s="20"/>
      <c r="R57" s="20"/>
      <c r="S57" s="20"/>
      <c r="T57" s="20"/>
      <c r="U57" s="20"/>
      <c r="V57" s="20"/>
      <c r="W57" s="20"/>
      <c r="X57" s="20"/>
    </row>
    <row r="58" spans="17:24" ht="12.75">
      <c r="Q58" s="20"/>
      <c r="R58" s="20"/>
      <c r="S58" s="20"/>
      <c r="T58" s="20"/>
      <c r="U58" s="20"/>
      <c r="V58" s="20"/>
      <c r="W58" s="20"/>
      <c r="X58" s="20"/>
    </row>
    <row r="59" spans="17:24" ht="12.75">
      <c r="Q59" s="20"/>
      <c r="R59" s="20"/>
      <c r="S59" s="20"/>
      <c r="T59" s="20"/>
      <c r="U59" s="20"/>
      <c r="V59" s="20"/>
      <c r="W59" s="20"/>
      <c r="X59" s="20"/>
    </row>
    <row r="60" spans="17:24" ht="12.75">
      <c r="Q60" s="20"/>
      <c r="R60" s="20"/>
      <c r="S60" s="20"/>
      <c r="T60" s="20"/>
      <c r="U60" s="20"/>
      <c r="V60" s="20"/>
      <c r="W60" s="20"/>
      <c r="X60" s="20"/>
    </row>
    <row r="61" spans="17:24" ht="12.75">
      <c r="Q61" s="20"/>
      <c r="R61" s="20"/>
      <c r="S61" s="20"/>
      <c r="T61" s="20"/>
      <c r="U61" s="20"/>
      <c r="V61" s="20"/>
      <c r="W61" s="20"/>
      <c r="X61" s="20"/>
    </row>
    <row r="62" spans="17:24" ht="12.75">
      <c r="Q62" s="20"/>
      <c r="R62" s="20"/>
      <c r="S62" s="20"/>
      <c r="T62" s="20"/>
      <c r="U62" s="20"/>
      <c r="V62" s="20"/>
      <c r="W62" s="20"/>
      <c r="X62" s="20"/>
    </row>
    <row r="63" spans="17:24" ht="12.75">
      <c r="Q63" s="20"/>
      <c r="R63" s="20"/>
      <c r="S63" s="20"/>
      <c r="T63" s="20"/>
      <c r="U63" s="20"/>
      <c r="V63" s="20"/>
      <c r="W63" s="20"/>
      <c r="X63" s="20"/>
    </row>
    <row r="64" spans="17:24" ht="12.75">
      <c r="Q64" s="20"/>
      <c r="R64" s="20"/>
      <c r="S64" s="20"/>
      <c r="T64" s="20"/>
      <c r="U64" s="20"/>
      <c r="V64" s="20"/>
      <c r="W64" s="20"/>
      <c r="X64" s="20"/>
    </row>
    <row r="65" spans="17:24" ht="12.75">
      <c r="Q65" s="20"/>
      <c r="R65" s="20"/>
      <c r="S65" s="20"/>
      <c r="T65" s="20"/>
      <c r="U65" s="20"/>
      <c r="V65" s="20"/>
      <c r="W65" s="20"/>
      <c r="X65" s="20"/>
    </row>
    <row r="66" spans="17:24" ht="12.75">
      <c r="Q66" s="20"/>
      <c r="R66" s="20"/>
      <c r="S66" s="20"/>
      <c r="T66" s="20"/>
      <c r="U66" s="20"/>
      <c r="V66" s="20"/>
      <c r="W66" s="20"/>
      <c r="X66" s="20"/>
    </row>
    <row r="67" spans="17:24" ht="12.75">
      <c r="Q67" s="20"/>
      <c r="R67" s="20"/>
      <c r="S67" s="20"/>
      <c r="T67" s="20"/>
      <c r="U67" s="20"/>
      <c r="V67" s="20"/>
      <c r="W67" s="20"/>
      <c r="X67" s="20"/>
    </row>
    <row r="68" spans="17:24" ht="12.75">
      <c r="Q68" s="20"/>
      <c r="R68" s="20"/>
      <c r="S68" s="20"/>
      <c r="T68" s="20"/>
      <c r="U68" s="20"/>
      <c r="V68" s="20"/>
      <c r="W68" s="20"/>
      <c r="X68" s="20"/>
    </row>
    <row r="69" spans="17:24" ht="12.75">
      <c r="Q69" s="20"/>
      <c r="R69" s="20"/>
      <c r="S69" s="20"/>
      <c r="T69" s="20"/>
      <c r="U69" s="20"/>
      <c r="V69" s="20"/>
      <c r="W69" s="20"/>
      <c r="X69" s="20"/>
    </row>
    <row r="70" spans="17:24" ht="12.75">
      <c r="Q70" s="20"/>
      <c r="R70" s="20"/>
      <c r="S70" s="20"/>
      <c r="T70" s="20"/>
      <c r="U70" s="20"/>
      <c r="V70" s="20"/>
      <c r="W70" s="20"/>
      <c r="X70" s="20"/>
    </row>
    <row r="71" spans="17:24" ht="12.75">
      <c r="Q71" s="20"/>
      <c r="R71" s="20"/>
      <c r="S71" s="20"/>
      <c r="T71" s="20"/>
      <c r="U71" s="20"/>
      <c r="V71" s="20"/>
      <c r="W71" s="20"/>
      <c r="X71" s="20"/>
    </row>
    <row r="72" spans="17:24" ht="12.75">
      <c r="Q72" s="20"/>
      <c r="R72" s="20"/>
      <c r="S72" s="20"/>
      <c r="T72" s="20"/>
      <c r="U72" s="20"/>
      <c r="V72" s="20"/>
      <c r="W72" s="20"/>
      <c r="X72" s="20"/>
    </row>
    <row r="73" spans="17:24" ht="12.75">
      <c r="Q73" s="20"/>
      <c r="R73" s="20"/>
      <c r="S73" s="20"/>
      <c r="T73" s="20"/>
      <c r="U73" s="20"/>
      <c r="V73" s="20"/>
      <c r="W73" s="20"/>
      <c r="X73" s="20"/>
    </row>
    <row r="74" spans="17:24" ht="12.75">
      <c r="Q74" s="20"/>
      <c r="R74" s="20"/>
      <c r="S74" s="20"/>
      <c r="T74" s="20"/>
      <c r="U74" s="20"/>
      <c r="V74" s="20"/>
      <c r="W74" s="20"/>
      <c r="X74" s="20"/>
    </row>
    <row r="75" spans="17:24" ht="12.75">
      <c r="Q75" s="20"/>
      <c r="R75" s="20"/>
      <c r="S75" s="20"/>
      <c r="T75" s="20"/>
      <c r="U75" s="20"/>
      <c r="V75" s="20"/>
      <c r="W75" s="20"/>
      <c r="X75" s="20"/>
    </row>
    <row r="76" spans="17:24" ht="12.75">
      <c r="Q76" s="20"/>
      <c r="R76" s="20"/>
      <c r="S76" s="20"/>
      <c r="T76" s="20"/>
      <c r="U76" s="20"/>
      <c r="V76" s="20"/>
      <c r="W76" s="20"/>
      <c r="X76" s="20"/>
    </row>
    <row r="77" spans="17:24" ht="12.75">
      <c r="Q77" s="20"/>
      <c r="R77" s="20"/>
      <c r="S77" s="20"/>
      <c r="T77" s="20"/>
      <c r="U77" s="20"/>
      <c r="V77" s="20"/>
      <c r="W77" s="20"/>
      <c r="X77" s="20"/>
    </row>
    <row r="78" spans="17:24" ht="12.75">
      <c r="Q78" s="20"/>
      <c r="R78" s="20"/>
      <c r="S78" s="20"/>
      <c r="T78" s="20"/>
      <c r="U78" s="20"/>
      <c r="V78" s="20"/>
      <c r="W78" s="20"/>
      <c r="X78" s="20"/>
    </row>
    <row r="79" spans="17:24" ht="12.75">
      <c r="Q79" s="20"/>
      <c r="R79" s="20"/>
      <c r="S79" s="20"/>
      <c r="T79" s="20"/>
      <c r="U79" s="20"/>
      <c r="V79" s="20"/>
      <c r="W79" s="20"/>
      <c r="X79" s="20"/>
    </row>
    <row r="80" spans="17:24" ht="12.75">
      <c r="Q80" s="20"/>
      <c r="R80" s="20"/>
      <c r="S80" s="20"/>
      <c r="T80" s="20"/>
      <c r="U80" s="20"/>
      <c r="V80" s="20"/>
      <c r="W80" s="20"/>
      <c r="X80" s="20"/>
    </row>
    <row r="81" spans="17:24" ht="12.75">
      <c r="Q81" s="20"/>
      <c r="R81" s="20"/>
      <c r="S81" s="20"/>
      <c r="T81" s="20"/>
      <c r="U81" s="20"/>
      <c r="V81" s="20"/>
      <c r="W81" s="20"/>
      <c r="X81" s="20"/>
    </row>
    <row r="82" spans="17:24" ht="12.75">
      <c r="Q82" s="20"/>
      <c r="R82" s="20"/>
      <c r="S82" s="20"/>
      <c r="T82" s="20"/>
      <c r="U82" s="20"/>
      <c r="V82" s="20"/>
      <c r="W82" s="20"/>
      <c r="X82" s="20"/>
    </row>
    <row r="83" spans="17:24" ht="12.75">
      <c r="Q83" s="20"/>
      <c r="R83" s="20"/>
      <c r="S83" s="20"/>
      <c r="T83" s="20"/>
      <c r="U83" s="20"/>
      <c r="V83" s="20"/>
      <c r="W83" s="20"/>
      <c r="X83" s="20"/>
    </row>
    <row r="84" spans="17:24" ht="12.75">
      <c r="Q84" s="20"/>
      <c r="R84" s="20"/>
      <c r="S84" s="20"/>
      <c r="T84" s="20"/>
      <c r="U84" s="20"/>
      <c r="V84" s="20"/>
      <c r="W84" s="20"/>
      <c r="X84" s="20"/>
    </row>
    <row r="85" spans="17:24" ht="12.75">
      <c r="Q85" s="20"/>
      <c r="R85" s="20"/>
      <c r="S85" s="20"/>
      <c r="T85" s="20"/>
      <c r="U85" s="20"/>
      <c r="V85" s="20"/>
      <c r="W85" s="20"/>
      <c r="X85" s="20"/>
    </row>
    <row r="86" spans="17:24" ht="12.75">
      <c r="Q86" s="20"/>
      <c r="R86" s="20"/>
      <c r="S86" s="20"/>
      <c r="T86" s="20"/>
      <c r="U86" s="20"/>
      <c r="V86" s="20"/>
      <c r="W86" s="20"/>
      <c r="X86" s="20"/>
    </row>
    <row r="87" spans="17:24" ht="12.75">
      <c r="Q87" s="20"/>
      <c r="R87" s="20"/>
      <c r="S87" s="20"/>
      <c r="T87" s="20"/>
      <c r="U87" s="20"/>
      <c r="V87" s="20"/>
      <c r="W87" s="20"/>
      <c r="X87" s="20"/>
    </row>
    <row r="88" spans="17:24" ht="12.75">
      <c r="Q88" s="20"/>
      <c r="R88" s="20"/>
      <c r="S88" s="20"/>
      <c r="T88" s="20"/>
      <c r="U88" s="20"/>
      <c r="V88" s="20"/>
      <c r="W88" s="20"/>
      <c r="X88" s="20"/>
    </row>
    <row r="89" spans="17:24" ht="12.75">
      <c r="Q89" s="20"/>
      <c r="R89" s="20"/>
      <c r="S89" s="20"/>
      <c r="T89" s="20"/>
      <c r="U89" s="20"/>
      <c r="V89" s="20"/>
      <c r="W89" s="20"/>
      <c r="X89" s="20"/>
    </row>
    <row r="90" spans="17:24" ht="12.75">
      <c r="Q90" s="20"/>
      <c r="R90" s="20"/>
      <c r="S90" s="20"/>
      <c r="T90" s="20"/>
      <c r="U90" s="20"/>
      <c r="V90" s="20"/>
      <c r="W90" s="20"/>
      <c r="X90" s="20"/>
    </row>
    <row r="91" spans="17:24" ht="12.75">
      <c r="Q91" s="20"/>
      <c r="R91" s="20"/>
      <c r="S91" s="20"/>
      <c r="T91" s="20"/>
      <c r="U91" s="20"/>
      <c r="V91" s="20"/>
      <c r="W91" s="20"/>
      <c r="X91" s="20"/>
    </row>
    <row r="92" spans="17:24" ht="12.75">
      <c r="Q92" s="20"/>
      <c r="R92" s="20"/>
      <c r="S92" s="20"/>
      <c r="T92" s="20"/>
      <c r="U92" s="20"/>
      <c r="V92" s="20"/>
      <c r="W92" s="20"/>
      <c r="X92" s="20"/>
    </row>
    <row r="93" spans="17:24" ht="12.75">
      <c r="Q93" s="20"/>
      <c r="R93" s="20"/>
      <c r="S93" s="20"/>
      <c r="T93" s="20"/>
      <c r="U93" s="20"/>
      <c r="V93" s="20"/>
      <c r="W93" s="20"/>
      <c r="X93" s="20"/>
    </row>
    <row r="94" spans="17:24" ht="12.75">
      <c r="Q94" s="20"/>
      <c r="R94" s="20"/>
      <c r="S94" s="20"/>
      <c r="T94" s="20"/>
      <c r="U94" s="20"/>
      <c r="V94" s="20"/>
      <c r="W94" s="20"/>
      <c r="X94" s="20"/>
    </row>
    <row r="95" spans="17:24" ht="12.75">
      <c r="Q95" s="20"/>
      <c r="R95" s="20"/>
      <c r="S95" s="20"/>
      <c r="T95" s="20"/>
      <c r="U95" s="20"/>
      <c r="V95" s="20"/>
      <c r="W95" s="20"/>
      <c r="X95" s="20"/>
    </row>
    <row r="96" spans="17:24" ht="12.75">
      <c r="Q96" s="20"/>
      <c r="R96" s="20"/>
      <c r="S96" s="20"/>
      <c r="T96" s="20"/>
      <c r="U96" s="20"/>
      <c r="V96" s="20"/>
      <c r="W96" s="20"/>
      <c r="X96" s="20"/>
    </row>
    <row r="97" spans="17:24" ht="12.75">
      <c r="Q97" s="20"/>
      <c r="R97" s="20"/>
      <c r="S97" s="20"/>
      <c r="T97" s="20"/>
      <c r="U97" s="20"/>
      <c r="V97" s="20"/>
      <c r="W97" s="20"/>
      <c r="X97" s="20"/>
    </row>
    <row r="98" spans="17:24" ht="12.75">
      <c r="Q98" s="20"/>
      <c r="R98" s="20"/>
      <c r="S98" s="20"/>
      <c r="T98" s="20"/>
      <c r="U98" s="20"/>
      <c r="V98" s="20"/>
      <c r="W98" s="20"/>
      <c r="X98" s="20"/>
    </row>
    <row r="99" spans="17:24" ht="12.75">
      <c r="Q99" s="20"/>
      <c r="R99" s="20"/>
      <c r="S99" s="20"/>
      <c r="T99" s="20"/>
      <c r="U99" s="20"/>
      <c r="V99" s="20"/>
      <c r="W99" s="20"/>
      <c r="X99" s="20"/>
    </row>
    <row r="100" spans="17:24" ht="12.75">
      <c r="Q100" s="20"/>
      <c r="R100" s="20"/>
      <c r="S100" s="20"/>
      <c r="T100" s="20"/>
      <c r="U100" s="20"/>
      <c r="V100" s="20"/>
      <c r="W100" s="20"/>
      <c r="X100" s="20"/>
    </row>
    <row r="101" spans="17:24" ht="12.75">
      <c r="Q101" s="20"/>
      <c r="R101" s="20"/>
      <c r="S101" s="20"/>
      <c r="T101" s="20"/>
      <c r="U101" s="20"/>
      <c r="V101" s="20"/>
      <c r="W101" s="20"/>
      <c r="X101" s="20"/>
    </row>
    <row r="102" spans="17:24" ht="12.75">
      <c r="Q102" s="20"/>
      <c r="R102" s="20"/>
      <c r="S102" s="20"/>
      <c r="T102" s="20"/>
      <c r="U102" s="20"/>
      <c r="V102" s="20"/>
      <c r="W102" s="20"/>
      <c r="X102" s="20"/>
    </row>
    <row r="103" spans="17:24" ht="12.75">
      <c r="Q103" s="20"/>
      <c r="R103" s="20"/>
      <c r="S103" s="20"/>
      <c r="T103" s="20"/>
      <c r="U103" s="20"/>
      <c r="V103" s="20"/>
      <c r="W103" s="20"/>
      <c r="X103" s="20"/>
    </row>
    <row r="104" spans="17:24" ht="12.75">
      <c r="Q104" s="20"/>
      <c r="R104" s="20"/>
      <c r="S104" s="20"/>
      <c r="T104" s="20"/>
      <c r="U104" s="20"/>
      <c r="V104" s="20"/>
      <c r="W104" s="20"/>
      <c r="X104" s="20"/>
    </row>
    <row r="105" spans="17:24" ht="12.75">
      <c r="Q105" s="20"/>
      <c r="R105" s="20"/>
      <c r="S105" s="20"/>
      <c r="T105" s="20"/>
      <c r="U105" s="20"/>
      <c r="V105" s="20"/>
      <c r="W105" s="20"/>
      <c r="X105" s="20"/>
    </row>
    <row r="106" spans="17:24" ht="12.75">
      <c r="Q106" s="20"/>
      <c r="R106" s="20"/>
      <c r="S106" s="20"/>
      <c r="T106" s="20"/>
      <c r="U106" s="20"/>
      <c r="V106" s="20"/>
      <c r="W106" s="20"/>
      <c r="X106" s="20"/>
    </row>
    <row r="107" spans="17:24" ht="12.75">
      <c r="Q107" s="20"/>
      <c r="R107" s="20"/>
      <c r="S107" s="20"/>
      <c r="T107" s="20"/>
      <c r="U107" s="20"/>
      <c r="V107" s="20"/>
      <c r="W107" s="20"/>
      <c r="X107" s="20"/>
    </row>
    <row r="108" spans="17:24" ht="12.75">
      <c r="Q108" s="20"/>
      <c r="R108" s="20"/>
      <c r="S108" s="20"/>
      <c r="T108" s="20"/>
      <c r="U108" s="20"/>
      <c r="V108" s="20"/>
      <c r="W108" s="20"/>
      <c r="X108" s="20"/>
    </row>
    <row r="109" spans="17:24" ht="12.75">
      <c r="Q109" s="20"/>
      <c r="R109" s="20"/>
      <c r="S109" s="20"/>
      <c r="T109" s="20"/>
      <c r="U109" s="20"/>
      <c r="V109" s="20"/>
      <c r="W109" s="20"/>
      <c r="X109" s="20"/>
    </row>
    <row r="110" spans="17:24" ht="12.75">
      <c r="Q110" s="20"/>
      <c r="R110" s="20"/>
      <c r="S110" s="20"/>
      <c r="T110" s="20"/>
      <c r="U110" s="20"/>
      <c r="V110" s="20"/>
      <c r="W110" s="20"/>
      <c r="X110" s="20"/>
    </row>
    <row r="111" spans="17:24" ht="12.75">
      <c r="Q111" s="20"/>
      <c r="R111" s="20"/>
      <c r="S111" s="20"/>
      <c r="T111" s="20"/>
      <c r="U111" s="20"/>
      <c r="V111" s="20"/>
      <c r="W111" s="20"/>
      <c r="X111" s="20"/>
    </row>
    <row r="112" spans="17:24" ht="12.75">
      <c r="Q112" s="20"/>
      <c r="R112" s="20"/>
      <c r="S112" s="20"/>
      <c r="T112" s="20"/>
      <c r="U112" s="20"/>
      <c r="V112" s="20"/>
      <c r="W112" s="20"/>
      <c r="X112" s="20"/>
    </row>
    <row r="113" spans="17:24" ht="12.75">
      <c r="Q113" s="20"/>
      <c r="R113" s="20"/>
      <c r="S113" s="20"/>
      <c r="T113" s="20"/>
      <c r="U113" s="20"/>
      <c r="V113" s="20"/>
      <c r="W113" s="20"/>
      <c r="X113" s="20"/>
    </row>
    <row r="114" spans="17:24" ht="12.75">
      <c r="Q114" s="20"/>
      <c r="R114" s="20"/>
      <c r="S114" s="20"/>
      <c r="T114" s="20"/>
      <c r="U114" s="20"/>
      <c r="V114" s="20"/>
      <c r="W114" s="20"/>
      <c r="X114" s="20"/>
    </row>
    <row r="115" spans="17:24" ht="12.75">
      <c r="Q115" s="20"/>
      <c r="R115" s="20"/>
      <c r="S115" s="20"/>
      <c r="T115" s="20"/>
      <c r="U115" s="20"/>
      <c r="V115" s="20"/>
      <c r="W115" s="20"/>
      <c r="X115" s="20"/>
    </row>
    <row r="116" spans="17:24" ht="12.75">
      <c r="Q116" s="20"/>
      <c r="R116" s="20"/>
      <c r="S116" s="20"/>
      <c r="T116" s="20"/>
      <c r="U116" s="20"/>
      <c r="V116" s="20"/>
      <c r="W116" s="20"/>
      <c r="X116" s="20"/>
    </row>
    <row r="117" spans="17:24" ht="12.75">
      <c r="Q117" s="20"/>
      <c r="R117" s="20"/>
      <c r="S117" s="20"/>
      <c r="T117" s="20"/>
      <c r="U117" s="20"/>
      <c r="V117" s="20"/>
      <c r="W117" s="20"/>
      <c r="X117" s="20"/>
    </row>
    <row r="118" spans="17:24" ht="12.75">
      <c r="Q118" s="20"/>
      <c r="R118" s="20"/>
      <c r="S118" s="20"/>
      <c r="T118" s="20"/>
      <c r="U118" s="20"/>
      <c r="V118" s="20"/>
      <c r="W118" s="20"/>
      <c r="X118" s="20"/>
    </row>
    <row r="119" spans="17:24" ht="12.75">
      <c r="Q119" s="20"/>
      <c r="R119" s="20"/>
      <c r="S119" s="20"/>
      <c r="T119" s="20"/>
      <c r="U119" s="20"/>
      <c r="V119" s="20"/>
      <c r="W119" s="20"/>
      <c r="X119" s="20"/>
    </row>
    <row r="120" spans="17:24" ht="12.75">
      <c r="Q120" s="20"/>
      <c r="R120" s="20"/>
      <c r="S120" s="20"/>
      <c r="T120" s="20"/>
      <c r="U120" s="20"/>
      <c r="V120" s="20"/>
      <c r="W120" s="20"/>
      <c r="X120" s="20"/>
    </row>
    <row r="121" spans="17:24" ht="12.75">
      <c r="Q121" s="20"/>
      <c r="R121" s="20"/>
      <c r="S121" s="20"/>
      <c r="T121" s="20"/>
      <c r="U121" s="20"/>
      <c r="V121" s="20"/>
      <c r="W121" s="20"/>
      <c r="X121" s="20"/>
    </row>
    <row r="122" spans="17:24" ht="12.75">
      <c r="Q122" s="20"/>
      <c r="R122" s="20"/>
      <c r="S122" s="20"/>
      <c r="T122" s="20"/>
      <c r="U122" s="20"/>
      <c r="V122" s="20"/>
      <c r="W122" s="20"/>
      <c r="X122" s="20"/>
    </row>
    <row r="123" spans="17:24" ht="12.75">
      <c r="Q123" s="20"/>
      <c r="R123" s="20"/>
      <c r="S123" s="20"/>
      <c r="T123" s="20"/>
      <c r="U123" s="20"/>
      <c r="V123" s="20"/>
      <c r="W123" s="20"/>
      <c r="X123" s="20"/>
    </row>
    <row r="124" spans="17:24" ht="12.75">
      <c r="Q124" s="20"/>
      <c r="R124" s="20"/>
      <c r="S124" s="20"/>
      <c r="T124" s="20"/>
      <c r="U124" s="20"/>
      <c r="V124" s="20"/>
      <c r="W124" s="20"/>
      <c r="X124" s="20"/>
    </row>
    <row r="125" spans="17:24" ht="12.75">
      <c r="Q125" s="20"/>
      <c r="R125" s="20"/>
      <c r="S125" s="20"/>
      <c r="T125" s="20"/>
      <c r="U125" s="20"/>
      <c r="V125" s="20"/>
      <c r="W125" s="20"/>
      <c r="X125" s="20"/>
    </row>
    <row r="126" spans="17:24" ht="12.75">
      <c r="Q126" s="20"/>
      <c r="R126" s="20"/>
      <c r="S126" s="20"/>
      <c r="T126" s="20"/>
      <c r="U126" s="20"/>
      <c r="V126" s="20"/>
      <c r="W126" s="20"/>
      <c r="X126" s="20"/>
    </row>
    <row r="127" spans="17:24" ht="12.75">
      <c r="Q127" s="20"/>
      <c r="R127" s="20"/>
      <c r="S127" s="20"/>
      <c r="T127" s="20"/>
      <c r="U127" s="20"/>
      <c r="V127" s="20"/>
      <c r="W127" s="20"/>
      <c r="X127" s="20"/>
    </row>
    <row r="128" spans="17:24" ht="12.75">
      <c r="Q128" s="20"/>
      <c r="R128" s="20"/>
      <c r="S128" s="20"/>
      <c r="T128" s="20"/>
      <c r="U128" s="20"/>
      <c r="V128" s="20"/>
      <c r="W128" s="20"/>
      <c r="X128" s="20"/>
    </row>
    <row r="129" spans="17:24" ht="12.75">
      <c r="Q129" s="20"/>
      <c r="R129" s="20"/>
      <c r="S129" s="20"/>
      <c r="T129" s="20"/>
      <c r="U129" s="20"/>
      <c r="V129" s="20"/>
      <c r="W129" s="20"/>
      <c r="X129" s="20"/>
    </row>
    <row r="130" spans="17:24" ht="12.75">
      <c r="Q130" s="20"/>
      <c r="R130" s="20"/>
      <c r="S130" s="20"/>
      <c r="T130" s="20"/>
      <c r="U130" s="20"/>
      <c r="V130" s="20"/>
      <c r="W130" s="20"/>
      <c r="X130" s="20"/>
    </row>
    <row r="131" spans="17:24" ht="12.75">
      <c r="Q131" s="20"/>
      <c r="R131" s="20"/>
      <c r="S131" s="20"/>
      <c r="T131" s="20"/>
      <c r="U131" s="20"/>
      <c r="V131" s="20"/>
      <c r="W131" s="20"/>
      <c r="X131" s="20"/>
    </row>
    <row r="132" spans="17:24" ht="12.75">
      <c r="Q132" s="20"/>
      <c r="R132" s="20"/>
      <c r="S132" s="20"/>
      <c r="T132" s="20"/>
      <c r="U132" s="20"/>
      <c r="V132" s="20"/>
      <c r="W132" s="20"/>
      <c r="X132" s="20"/>
    </row>
    <row r="133" spans="17:24" ht="12.75">
      <c r="Q133" s="20"/>
      <c r="R133" s="20"/>
      <c r="S133" s="20"/>
      <c r="T133" s="20"/>
      <c r="U133" s="20"/>
      <c r="V133" s="20"/>
      <c r="W133" s="20"/>
      <c r="X133" s="20"/>
    </row>
    <row r="134" spans="17:24" ht="12.75">
      <c r="Q134" s="20"/>
      <c r="R134" s="20"/>
      <c r="S134" s="20"/>
      <c r="T134" s="20"/>
      <c r="U134" s="20"/>
      <c r="V134" s="20"/>
      <c r="W134" s="20"/>
      <c r="X134" s="20"/>
    </row>
    <row r="135" spans="17:24" ht="12.75">
      <c r="Q135" s="20"/>
      <c r="R135" s="20"/>
      <c r="S135" s="20"/>
      <c r="T135" s="20"/>
      <c r="U135" s="20"/>
      <c r="V135" s="20"/>
      <c r="W135" s="20"/>
      <c r="X135" s="20"/>
    </row>
    <row r="136" spans="17:24" ht="12.75">
      <c r="Q136" s="20"/>
      <c r="R136" s="20"/>
      <c r="S136" s="20"/>
      <c r="T136" s="20"/>
      <c r="U136" s="20"/>
      <c r="V136" s="20"/>
      <c r="W136" s="20"/>
      <c r="X136" s="20"/>
    </row>
    <row r="137" spans="17:24" ht="12.75">
      <c r="Q137" s="20"/>
      <c r="R137" s="20"/>
      <c r="S137" s="20"/>
      <c r="T137" s="20"/>
      <c r="U137" s="20"/>
      <c r="V137" s="20"/>
      <c r="W137" s="20"/>
      <c r="X137" s="20"/>
    </row>
    <row r="138" spans="17:24" ht="12.75">
      <c r="Q138" s="20"/>
      <c r="R138" s="20"/>
      <c r="S138" s="20"/>
      <c r="T138" s="20"/>
      <c r="U138" s="20"/>
      <c r="V138" s="20"/>
      <c r="W138" s="20"/>
      <c r="X138" s="20"/>
    </row>
    <row r="139" spans="17:24" ht="12.75">
      <c r="Q139" s="20"/>
      <c r="R139" s="20"/>
      <c r="S139" s="20"/>
      <c r="T139" s="20"/>
      <c r="U139" s="20"/>
      <c r="V139" s="20"/>
      <c r="W139" s="20"/>
      <c r="X139" s="20"/>
    </row>
    <row r="140" spans="17:24" ht="12.75">
      <c r="Q140" s="20"/>
      <c r="R140" s="20"/>
      <c r="S140" s="20"/>
      <c r="T140" s="20"/>
      <c r="U140" s="20"/>
      <c r="V140" s="20"/>
      <c r="W140" s="20"/>
      <c r="X140" s="20"/>
    </row>
    <row r="141" spans="17:24" ht="12.75">
      <c r="Q141" s="20"/>
      <c r="R141" s="20"/>
      <c r="S141" s="20"/>
      <c r="T141" s="20"/>
      <c r="U141" s="20"/>
      <c r="V141" s="20"/>
      <c r="W141" s="20"/>
      <c r="X141" s="20"/>
    </row>
    <row r="142" spans="17:24" ht="12.75">
      <c r="Q142" s="20"/>
      <c r="R142" s="20"/>
      <c r="S142" s="20"/>
      <c r="T142" s="20"/>
      <c r="U142" s="20"/>
      <c r="V142" s="20"/>
      <c r="W142" s="20"/>
      <c r="X142" s="20"/>
    </row>
    <row r="143" spans="17:24" ht="12.75">
      <c r="Q143" s="20"/>
      <c r="R143" s="20"/>
      <c r="S143" s="20"/>
      <c r="T143" s="20"/>
      <c r="U143" s="20"/>
      <c r="V143" s="20"/>
      <c r="W143" s="20"/>
      <c r="X143" s="20"/>
    </row>
    <row r="144" spans="17:24" ht="12.75">
      <c r="Q144" s="20"/>
      <c r="R144" s="20"/>
      <c r="S144" s="20"/>
      <c r="T144" s="20"/>
      <c r="U144" s="20"/>
      <c r="V144" s="20"/>
      <c r="W144" s="20"/>
      <c r="X144" s="20"/>
    </row>
    <row r="145" spans="17:24" ht="12.75">
      <c r="Q145" s="20"/>
      <c r="R145" s="20"/>
      <c r="S145" s="20"/>
      <c r="T145" s="20"/>
      <c r="U145" s="20"/>
      <c r="V145" s="20"/>
      <c r="W145" s="20"/>
      <c r="X145" s="20"/>
    </row>
    <row r="146" spans="17:24" ht="12.75">
      <c r="Q146" s="20"/>
      <c r="R146" s="20"/>
      <c r="S146" s="20"/>
      <c r="T146" s="20"/>
      <c r="U146" s="20"/>
      <c r="V146" s="20"/>
      <c r="W146" s="20"/>
      <c r="X146" s="20"/>
    </row>
    <row r="147" spans="17:24" ht="12.75">
      <c r="Q147" s="20"/>
      <c r="R147" s="20"/>
      <c r="S147" s="20"/>
      <c r="T147" s="20"/>
      <c r="U147" s="20"/>
      <c r="V147" s="20"/>
      <c r="W147" s="20"/>
      <c r="X147" s="20"/>
    </row>
    <row r="148" spans="17:24" ht="12.75">
      <c r="Q148" s="20"/>
      <c r="R148" s="20"/>
      <c r="S148" s="20"/>
      <c r="T148" s="20"/>
      <c r="U148" s="20"/>
      <c r="V148" s="20"/>
      <c r="W148" s="20"/>
      <c r="X148" s="20"/>
    </row>
    <row r="149" spans="17:24" ht="12.75">
      <c r="Q149" s="20"/>
      <c r="R149" s="20"/>
      <c r="S149" s="20"/>
      <c r="T149" s="20"/>
      <c r="U149" s="20"/>
      <c r="V149" s="20"/>
      <c r="W149" s="20"/>
      <c r="X149" s="20"/>
    </row>
    <row r="150" spans="17:24" ht="12.75">
      <c r="Q150" s="20"/>
      <c r="R150" s="20"/>
      <c r="S150" s="20"/>
      <c r="T150" s="20"/>
      <c r="U150" s="20"/>
      <c r="V150" s="20"/>
      <c r="W150" s="20"/>
      <c r="X150" s="20"/>
    </row>
    <row r="151" spans="17:24" ht="12.75">
      <c r="Q151" s="20"/>
      <c r="R151" s="20"/>
      <c r="S151" s="20"/>
      <c r="T151" s="20"/>
      <c r="U151" s="20"/>
      <c r="V151" s="20"/>
      <c r="W151" s="20"/>
      <c r="X151" s="20"/>
    </row>
    <row r="152" spans="17:24" ht="12.75">
      <c r="Q152" s="20"/>
      <c r="R152" s="20"/>
      <c r="S152" s="20"/>
      <c r="T152" s="20"/>
      <c r="U152" s="20"/>
      <c r="V152" s="20"/>
      <c r="W152" s="20"/>
      <c r="X152" s="20"/>
    </row>
    <row r="153" spans="17:24" ht="12.75">
      <c r="Q153" s="20"/>
      <c r="R153" s="20"/>
      <c r="S153" s="20"/>
      <c r="T153" s="20"/>
      <c r="U153" s="20"/>
      <c r="V153" s="20"/>
      <c r="W153" s="20"/>
      <c r="X153" s="20"/>
    </row>
    <row r="154" spans="17:24" ht="12.75">
      <c r="Q154" s="20"/>
      <c r="R154" s="20"/>
      <c r="S154" s="20"/>
      <c r="T154" s="20"/>
      <c r="U154" s="20"/>
      <c r="V154" s="20"/>
      <c r="W154" s="20"/>
      <c r="X154" s="20"/>
    </row>
    <row r="155" spans="17:24" ht="12.75">
      <c r="Q155" s="20"/>
      <c r="R155" s="20"/>
      <c r="S155" s="20"/>
      <c r="T155" s="20"/>
      <c r="U155" s="20"/>
      <c r="V155" s="20"/>
      <c r="W155" s="20"/>
      <c r="X155" s="20"/>
    </row>
    <row r="156" spans="17:24" ht="12.75">
      <c r="Q156" s="20"/>
      <c r="R156" s="20"/>
      <c r="S156" s="20"/>
      <c r="T156" s="20"/>
      <c r="U156" s="20"/>
      <c r="V156" s="20"/>
      <c r="W156" s="20"/>
      <c r="X156" s="20"/>
    </row>
    <row r="157" spans="17:24" ht="12.75">
      <c r="Q157" s="20"/>
      <c r="R157" s="20"/>
      <c r="S157" s="20"/>
      <c r="T157" s="20"/>
      <c r="U157" s="20"/>
      <c r="V157" s="20"/>
      <c r="W157" s="20"/>
      <c r="X157" s="20"/>
    </row>
    <row r="158" spans="17:24" ht="12.75">
      <c r="Q158" s="20"/>
      <c r="R158" s="20"/>
      <c r="S158" s="20"/>
      <c r="T158" s="20"/>
      <c r="U158" s="20"/>
      <c r="V158" s="20"/>
      <c r="W158" s="20"/>
      <c r="X158" s="20"/>
    </row>
    <row r="159" spans="17:24" ht="12.75">
      <c r="Q159" s="20"/>
      <c r="R159" s="20"/>
      <c r="S159" s="20"/>
      <c r="T159" s="20"/>
      <c r="U159" s="20"/>
      <c r="V159" s="20"/>
      <c r="W159" s="20"/>
      <c r="X159" s="20"/>
    </row>
    <row r="160" spans="17:24" ht="12.75">
      <c r="Q160" s="20"/>
      <c r="R160" s="20"/>
      <c r="S160" s="20"/>
      <c r="T160" s="20"/>
      <c r="U160" s="20"/>
      <c r="V160" s="20"/>
      <c r="W160" s="20"/>
      <c r="X160" s="20"/>
    </row>
    <row r="161" spans="17:24" ht="12.75">
      <c r="Q161" s="20"/>
      <c r="R161" s="20"/>
      <c r="S161" s="20"/>
      <c r="T161" s="20"/>
      <c r="U161" s="20"/>
      <c r="V161" s="20"/>
      <c r="W161" s="20"/>
      <c r="X161" s="20"/>
    </row>
    <row r="162" spans="17:24" ht="12.75">
      <c r="Q162" s="20"/>
      <c r="R162" s="20"/>
      <c r="S162" s="20"/>
      <c r="T162" s="20"/>
      <c r="U162" s="20"/>
      <c r="V162" s="20"/>
      <c r="W162" s="20"/>
      <c r="X162" s="20"/>
    </row>
    <row r="163" spans="17:24" ht="12.75">
      <c r="Q163" s="20"/>
      <c r="R163" s="20"/>
      <c r="S163" s="20"/>
      <c r="T163" s="20"/>
      <c r="U163" s="20"/>
      <c r="V163" s="20"/>
      <c r="W163" s="20"/>
      <c r="X163" s="20"/>
    </row>
    <row r="164" spans="17:24" ht="12.75">
      <c r="Q164" s="20"/>
      <c r="R164" s="20"/>
      <c r="S164" s="20"/>
      <c r="T164" s="20"/>
      <c r="U164" s="20"/>
      <c r="V164" s="20"/>
      <c r="W164" s="20"/>
      <c r="X164" s="20"/>
    </row>
    <row r="165" spans="17:24" ht="12.75">
      <c r="Q165" s="20"/>
      <c r="R165" s="20"/>
      <c r="S165" s="20"/>
      <c r="T165" s="20"/>
      <c r="U165" s="20"/>
      <c r="V165" s="20"/>
      <c r="W165" s="20"/>
      <c r="X165" s="20"/>
    </row>
    <row r="166" spans="17:24" ht="12.75">
      <c r="Q166" s="20"/>
      <c r="R166" s="20"/>
      <c r="S166" s="20"/>
      <c r="T166" s="20"/>
      <c r="U166" s="20"/>
      <c r="V166" s="20"/>
      <c r="W166" s="20"/>
      <c r="X166" s="20"/>
    </row>
    <row r="167" spans="17:24" ht="12.75">
      <c r="Q167" s="20"/>
      <c r="R167" s="20"/>
      <c r="S167" s="20"/>
      <c r="T167" s="20"/>
      <c r="U167" s="20"/>
      <c r="V167" s="20"/>
      <c r="W167" s="20"/>
      <c r="X167" s="20"/>
    </row>
    <row r="168" spans="17:24" ht="12.75">
      <c r="Q168" s="20"/>
      <c r="R168" s="20"/>
      <c r="S168" s="20"/>
      <c r="T168" s="20"/>
      <c r="U168" s="20"/>
      <c r="V168" s="20"/>
      <c r="W168" s="20"/>
      <c r="X168" s="20"/>
    </row>
    <row r="169" spans="17:24" ht="12.75">
      <c r="Q169" s="20"/>
      <c r="R169" s="20"/>
      <c r="S169" s="20"/>
      <c r="T169" s="20"/>
      <c r="U169" s="20"/>
      <c r="V169" s="20"/>
      <c r="W169" s="20"/>
      <c r="X169" s="20"/>
    </row>
    <row r="170" spans="17:24" ht="12.75">
      <c r="Q170" s="20"/>
      <c r="R170" s="20"/>
      <c r="S170" s="20"/>
      <c r="T170" s="20"/>
      <c r="U170" s="20"/>
      <c r="V170" s="20"/>
      <c r="W170" s="20"/>
      <c r="X170" s="20"/>
    </row>
    <row r="171" spans="17:24" ht="12.75">
      <c r="Q171" s="20"/>
      <c r="R171" s="20"/>
      <c r="S171" s="20"/>
      <c r="T171" s="20"/>
      <c r="U171" s="20"/>
      <c r="V171" s="20"/>
      <c r="W171" s="20"/>
      <c r="X171" s="20"/>
    </row>
    <row r="172" spans="17:24" ht="12.75">
      <c r="Q172" s="20"/>
      <c r="R172" s="20"/>
      <c r="S172" s="20"/>
      <c r="T172" s="20"/>
      <c r="U172" s="20"/>
      <c r="V172" s="20"/>
      <c r="W172" s="20"/>
      <c r="X172" s="20"/>
    </row>
    <row r="173" spans="17:24" ht="12.75">
      <c r="Q173" s="20"/>
      <c r="R173" s="20"/>
      <c r="S173" s="20"/>
      <c r="T173" s="20"/>
      <c r="U173" s="20"/>
      <c r="V173" s="20"/>
      <c r="W173" s="20"/>
      <c r="X173" s="20"/>
    </row>
    <row r="174" spans="17:24" ht="12.75">
      <c r="Q174" s="20"/>
      <c r="R174" s="20"/>
      <c r="S174" s="20"/>
      <c r="T174" s="20"/>
      <c r="U174" s="20"/>
      <c r="V174" s="20"/>
      <c r="W174" s="20"/>
      <c r="X174" s="20"/>
    </row>
    <row r="175" spans="17:24" ht="12.75">
      <c r="Q175" s="20"/>
      <c r="R175" s="20"/>
      <c r="S175" s="20"/>
      <c r="T175" s="20"/>
      <c r="U175" s="20"/>
      <c r="V175" s="20"/>
      <c r="W175" s="20"/>
      <c r="X175" s="20"/>
    </row>
    <row r="176" spans="17:24" ht="12.75">
      <c r="Q176" s="20"/>
      <c r="R176" s="20"/>
      <c r="S176" s="20"/>
      <c r="T176" s="20"/>
      <c r="U176" s="20"/>
      <c r="V176" s="20"/>
      <c r="W176" s="20"/>
      <c r="X176" s="20"/>
    </row>
    <row r="177" spans="17:24" ht="12.75">
      <c r="Q177" s="20"/>
      <c r="R177" s="20"/>
      <c r="S177" s="20"/>
      <c r="T177" s="20"/>
      <c r="U177" s="20"/>
      <c r="V177" s="20"/>
      <c r="W177" s="20"/>
      <c r="X177" s="20"/>
    </row>
    <row r="178" spans="17:24" ht="12.75">
      <c r="Q178" s="20"/>
      <c r="R178" s="20"/>
      <c r="S178" s="20"/>
      <c r="T178" s="20"/>
      <c r="U178" s="20"/>
      <c r="V178" s="20"/>
      <c r="W178" s="20"/>
      <c r="X178" s="20"/>
    </row>
    <row r="179" spans="17:24" ht="12.75">
      <c r="Q179" s="20"/>
      <c r="R179" s="20"/>
      <c r="S179" s="20"/>
      <c r="T179" s="20"/>
      <c r="U179" s="20"/>
      <c r="V179" s="20"/>
      <c r="W179" s="20"/>
      <c r="X179" s="20"/>
    </row>
    <row r="180" spans="17:24" ht="12.75">
      <c r="Q180" s="20"/>
      <c r="R180" s="20"/>
      <c r="S180" s="20"/>
      <c r="T180" s="20"/>
      <c r="U180" s="20"/>
      <c r="V180" s="20"/>
      <c r="W180" s="20"/>
      <c r="X180" s="20"/>
    </row>
    <row r="181" spans="17:24" ht="12.75">
      <c r="Q181" s="20"/>
      <c r="R181" s="20"/>
      <c r="S181" s="20"/>
      <c r="T181" s="20"/>
      <c r="U181" s="20"/>
      <c r="V181" s="20"/>
      <c r="W181" s="20"/>
      <c r="X181" s="20"/>
    </row>
    <row r="182" spans="17:24" ht="12.75">
      <c r="Q182" s="20"/>
      <c r="R182" s="20"/>
      <c r="S182" s="20"/>
      <c r="T182" s="20"/>
      <c r="U182" s="20"/>
      <c r="V182" s="20"/>
      <c r="W182" s="20"/>
      <c r="X182" s="20"/>
    </row>
    <row r="183" spans="17:24" ht="12.75">
      <c r="Q183" s="20"/>
      <c r="R183" s="20"/>
      <c r="S183" s="20"/>
      <c r="T183" s="20"/>
      <c r="U183" s="20"/>
      <c r="V183" s="20"/>
      <c r="W183" s="20"/>
      <c r="X183" s="20"/>
    </row>
    <row r="184" spans="17:24" ht="12.75">
      <c r="Q184" s="20"/>
      <c r="R184" s="20"/>
      <c r="S184" s="20"/>
      <c r="T184" s="20"/>
      <c r="U184" s="20"/>
      <c r="V184" s="20"/>
      <c r="W184" s="20"/>
      <c r="X184" s="20"/>
    </row>
    <row r="185" spans="17:24" ht="12.75">
      <c r="Q185" s="20"/>
      <c r="R185" s="20"/>
      <c r="S185" s="20"/>
      <c r="T185" s="20"/>
      <c r="U185" s="20"/>
      <c r="V185" s="20"/>
      <c r="W185" s="20"/>
      <c r="X185" s="20"/>
    </row>
    <row r="186" spans="17:24" ht="12.75">
      <c r="Q186" s="20"/>
      <c r="R186" s="20"/>
      <c r="S186" s="20"/>
      <c r="T186" s="20"/>
      <c r="U186" s="20"/>
      <c r="V186" s="20"/>
      <c r="W186" s="20"/>
      <c r="X186" s="20"/>
    </row>
    <row r="187" spans="17:24" ht="12.75">
      <c r="Q187" s="20"/>
      <c r="R187" s="20"/>
      <c r="S187" s="20"/>
      <c r="T187" s="20"/>
      <c r="U187" s="20"/>
      <c r="V187" s="20"/>
      <c r="W187" s="20"/>
      <c r="X187" s="20"/>
    </row>
    <row r="188" spans="17:24" ht="12.75">
      <c r="Q188" s="20"/>
      <c r="R188" s="20"/>
      <c r="S188" s="20"/>
      <c r="T188" s="20"/>
      <c r="U188" s="20"/>
      <c r="V188" s="20"/>
      <c r="W188" s="20"/>
      <c r="X188" s="20"/>
    </row>
    <row r="189" spans="17:24" ht="12.75">
      <c r="Q189" s="20"/>
      <c r="R189" s="20"/>
      <c r="S189" s="20"/>
      <c r="T189" s="20"/>
      <c r="U189" s="20"/>
      <c r="V189" s="20"/>
      <c r="W189" s="20"/>
      <c r="X189" s="20"/>
    </row>
    <row r="190" spans="17:24" ht="12.75">
      <c r="Q190" s="20"/>
      <c r="R190" s="20"/>
      <c r="S190" s="20"/>
      <c r="T190" s="20"/>
      <c r="U190" s="20"/>
      <c r="V190" s="20"/>
      <c r="W190" s="20"/>
      <c r="X190" s="20"/>
    </row>
    <row r="191" spans="17:24" ht="12.75">
      <c r="Q191" s="20"/>
      <c r="R191" s="20"/>
      <c r="S191" s="20"/>
      <c r="T191" s="20"/>
      <c r="U191" s="20"/>
      <c r="V191" s="20"/>
      <c r="W191" s="20"/>
      <c r="X191" s="20"/>
    </row>
    <row r="192" spans="17:24" ht="12.75">
      <c r="Q192" s="20"/>
      <c r="R192" s="20"/>
      <c r="S192" s="20"/>
      <c r="T192" s="20"/>
      <c r="U192" s="20"/>
      <c r="V192" s="20"/>
      <c r="W192" s="20"/>
      <c r="X192" s="20"/>
    </row>
    <row r="193" spans="17:24" ht="12.75">
      <c r="Q193" s="20"/>
      <c r="R193" s="20"/>
      <c r="S193" s="20"/>
      <c r="T193" s="20"/>
      <c r="U193" s="20"/>
      <c r="V193" s="20"/>
      <c r="W193" s="20"/>
      <c r="X193" s="20"/>
    </row>
    <row r="194" spans="17:24" ht="12.75">
      <c r="Q194" s="20"/>
      <c r="R194" s="20"/>
      <c r="S194" s="20"/>
      <c r="T194" s="20"/>
      <c r="U194" s="20"/>
      <c r="V194" s="20"/>
      <c r="W194" s="20"/>
      <c r="X194" s="20"/>
    </row>
    <row r="195" spans="17:24" ht="12.75">
      <c r="Q195" s="20"/>
      <c r="R195" s="20"/>
      <c r="S195" s="20"/>
      <c r="T195" s="20"/>
      <c r="U195" s="20"/>
      <c r="V195" s="20"/>
      <c r="W195" s="20"/>
      <c r="X195" s="20"/>
    </row>
    <row r="196" spans="17:24" ht="12.75">
      <c r="Q196" s="20"/>
      <c r="R196" s="20"/>
      <c r="S196" s="20"/>
      <c r="T196" s="20"/>
      <c r="U196" s="20"/>
      <c r="V196" s="20"/>
      <c r="W196" s="20"/>
      <c r="X196" s="20"/>
    </row>
    <row r="197" spans="17:24" ht="12.75">
      <c r="Q197" s="20"/>
      <c r="R197" s="20"/>
      <c r="S197" s="20"/>
      <c r="T197" s="20"/>
      <c r="U197" s="20"/>
      <c r="V197" s="20"/>
      <c r="W197" s="20"/>
      <c r="X197" s="20"/>
    </row>
    <row r="198" spans="17:24" ht="12.75">
      <c r="Q198" s="20"/>
      <c r="R198" s="20"/>
      <c r="S198" s="20"/>
      <c r="T198" s="20"/>
      <c r="U198" s="20"/>
      <c r="V198" s="20"/>
      <c r="W198" s="20"/>
      <c r="X198" s="20"/>
    </row>
    <row r="199" spans="17:24" ht="12.75">
      <c r="Q199" s="20"/>
      <c r="R199" s="20"/>
      <c r="S199" s="20"/>
      <c r="T199" s="20"/>
      <c r="U199" s="20"/>
      <c r="V199" s="20"/>
      <c r="W199" s="20"/>
      <c r="X199" s="20"/>
    </row>
    <row r="200" spans="17:24" ht="12.75">
      <c r="Q200" s="20"/>
      <c r="R200" s="20"/>
      <c r="S200" s="20"/>
      <c r="T200" s="20"/>
      <c r="U200" s="20"/>
      <c r="V200" s="20"/>
      <c r="W200" s="20"/>
      <c r="X200" s="20"/>
    </row>
    <row r="201" spans="17:24" ht="12.75">
      <c r="Q201" s="20"/>
      <c r="R201" s="20"/>
      <c r="S201" s="20"/>
      <c r="T201" s="20"/>
      <c r="U201" s="20"/>
      <c r="V201" s="20"/>
      <c r="W201" s="20"/>
      <c r="X201" s="20"/>
    </row>
    <row r="202" spans="17:24" ht="12.75">
      <c r="Q202" s="20"/>
      <c r="R202" s="20"/>
      <c r="S202" s="20"/>
      <c r="T202" s="20"/>
      <c r="U202" s="20"/>
      <c r="V202" s="20"/>
      <c r="W202" s="20"/>
      <c r="X202" s="20"/>
    </row>
    <row r="203" spans="17:24" ht="12.75">
      <c r="Q203" s="20"/>
      <c r="R203" s="20"/>
      <c r="S203" s="20"/>
      <c r="T203" s="20"/>
      <c r="U203" s="20"/>
      <c r="V203" s="20"/>
      <c r="W203" s="20"/>
      <c r="X203" s="20"/>
    </row>
    <row r="204" spans="17:24" ht="12.75">
      <c r="Q204" s="20"/>
      <c r="R204" s="20"/>
      <c r="S204" s="20"/>
      <c r="T204" s="20"/>
      <c r="U204" s="20"/>
      <c r="V204" s="20"/>
      <c r="W204" s="20"/>
      <c r="X204" s="20"/>
    </row>
    <row r="205" spans="17:24" ht="12.75">
      <c r="Q205" s="20"/>
      <c r="R205" s="20"/>
      <c r="S205" s="20"/>
      <c r="T205" s="20"/>
      <c r="U205" s="20"/>
      <c r="V205" s="20"/>
      <c r="W205" s="20"/>
      <c r="X205" s="20"/>
    </row>
    <row r="206" spans="17:24" ht="12.75">
      <c r="Q206" s="20"/>
      <c r="R206" s="20"/>
      <c r="S206" s="20"/>
      <c r="T206" s="20"/>
      <c r="U206" s="20"/>
      <c r="V206" s="20"/>
      <c r="W206" s="20"/>
      <c r="X206" s="20"/>
    </row>
    <row r="207" spans="17:24" ht="12.75">
      <c r="Q207" s="20"/>
      <c r="R207" s="20"/>
      <c r="S207" s="20"/>
      <c r="T207" s="20"/>
      <c r="U207" s="20"/>
      <c r="V207" s="20"/>
      <c r="W207" s="20"/>
      <c r="X207" s="20"/>
    </row>
    <row r="208" spans="17:24" ht="12.75">
      <c r="Q208" s="20"/>
      <c r="R208" s="20"/>
      <c r="S208" s="20"/>
      <c r="T208" s="20"/>
      <c r="U208" s="20"/>
      <c r="V208" s="20"/>
      <c r="W208" s="20"/>
      <c r="X208" s="20"/>
    </row>
    <row r="209" spans="17:24" ht="12.75">
      <c r="Q209" s="20"/>
      <c r="R209" s="20"/>
      <c r="S209" s="20"/>
      <c r="T209" s="20"/>
      <c r="U209" s="20"/>
      <c r="V209" s="20"/>
      <c r="W209" s="20"/>
      <c r="X209" s="20"/>
    </row>
    <row r="210" spans="17:24" ht="12.75">
      <c r="Q210" s="20"/>
      <c r="R210" s="20"/>
      <c r="S210" s="20"/>
      <c r="T210" s="20"/>
      <c r="U210" s="20"/>
      <c r="V210" s="20"/>
      <c r="W210" s="20"/>
      <c r="X210" s="20"/>
    </row>
    <row r="211" spans="17:24" ht="12.75">
      <c r="Q211" s="20"/>
      <c r="R211" s="20"/>
      <c r="S211" s="20"/>
      <c r="T211" s="20"/>
      <c r="U211" s="20"/>
      <c r="V211" s="20"/>
      <c r="W211" s="20"/>
      <c r="X211" s="20"/>
    </row>
    <row r="212" spans="17:24" ht="12.75">
      <c r="Q212" s="20"/>
      <c r="R212" s="20"/>
      <c r="S212" s="20"/>
      <c r="T212" s="20"/>
      <c r="U212" s="20"/>
      <c r="V212" s="20"/>
      <c r="W212" s="20"/>
      <c r="X212" s="20"/>
    </row>
    <row r="213" spans="17:24" ht="12.75">
      <c r="Q213" s="20"/>
      <c r="R213" s="20"/>
      <c r="S213" s="20"/>
      <c r="T213" s="20"/>
      <c r="U213" s="20"/>
      <c r="V213" s="20"/>
      <c r="W213" s="20"/>
      <c r="X213" s="20"/>
    </row>
    <row r="214" spans="17:24" ht="12.75">
      <c r="Q214" s="20"/>
      <c r="R214" s="20"/>
      <c r="S214" s="20"/>
      <c r="T214" s="20"/>
      <c r="U214" s="20"/>
      <c r="V214" s="20"/>
      <c r="W214" s="20"/>
      <c r="X214" s="20"/>
    </row>
    <row r="215" spans="17:24" ht="12.75">
      <c r="Q215" s="20"/>
      <c r="R215" s="20"/>
      <c r="S215" s="20"/>
      <c r="T215" s="20"/>
      <c r="U215" s="20"/>
      <c r="V215" s="20"/>
      <c r="W215" s="20"/>
      <c r="X215" s="20"/>
    </row>
    <row r="216" spans="17:24" ht="12.75">
      <c r="Q216" s="20"/>
      <c r="R216" s="20"/>
      <c r="S216" s="20"/>
      <c r="T216" s="20"/>
      <c r="U216" s="20"/>
      <c r="V216" s="20"/>
      <c r="W216" s="20"/>
      <c r="X216" s="20"/>
    </row>
    <row r="217" spans="17:24" ht="12.75">
      <c r="Q217" s="20"/>
      <c r="R217" s="20"/>
      <c r="S217" s="20"/>
      <c r="T217" s="20"/>
      <c r="U217" s="20"/>
      <c r="V217" s="20"/>
      <c r="W217" s="20"/>
      <c r="X217" s="20"/>
    </row>
    <row r="218" spans="17:24" ht="12.75">
      <c r="Q218" s="20"/>
      <c r="R218" s="20"/>
      <c r="S218" s="20"/>
      <c r="T218" s="20"/>
      <c r="U218" s="20"/>
      <c r="V218" s="20"/>
      <c r="W218" s="20"/>
      <c r="X218" s="20"/>
    </row>
    <row r="219" spans="17:24" ht="12.75">
      <c r="Q219" s="20"/>
      <c r="R219" s="20"/>
      <c r="S219" s="20"/>
      <c r="T219" s="20"/>
      <c r="U219" s="20"/>
      <c r="V219" s="20"/>
      <c r="W219" s="20"/>
      <c r="X219" s="20"/>
    </row>
    <row r="220" spans="17:24" ht="12.75">
      <c r="Q220" s="20"/>
      <c r="R220" s="20"/>
      <c r="S220" s="20"/>
      <c r="T220" s="20"/>
      <c r="U220" s="20"/>
      <c r="V220" s="20"/>
      <c r="W220" s="20"/>
      <c r="X220" s="20"/>
    </row>
    <row r="221" spans="17:24" ht="12.75">
      <c r="Q221" s="20"/>
      <c r="R221" s="20"/>
      <c r="S221" s="20"/>
      <c r="T221" s="20"/>
      <c r="U221" s="20"/>
      <c r="V221" s="20"/>
      <c r="W221" s="20"/>
      <c r="X221" s="20"/>
    </row>
    <row r="222" spans="17:24" ht="12.75">
      <c r="Q222" s="20"/>
      <c r="R222" s="20"/>
      <c r="S222" s="20"/>
      <c r="T222" s="20"/>
      <c r="U222" s="20"/>
      <c r="V222" s="20"/>
      <c r="W222" s="20"/>
      <c r="X222" s="20"/>
    </row>
    <row r="223" spans="17:24" ht="12.75">
      <c r="Q223" s="20"/>
      <c r="R223" s="20"/>
      <c r="S223" s="20"/>
      <c r="T223" s="20"/>
      <c r="U223" s="20"/>
      <c r="V223" s="20"/>
      <c r="W223" s="20"/>
      <c r="X223" s="20"/>
    </row>
    <row r="224" spans="17:24" ht="12.75">
      <c r="Q224" s="20"/>
      <c r="R224" s="20"/>
      <c r="S224" s="20"/>
      <c r="T224" s="20"/>
      <c r="U224" s="20"/>
      <c r="V224" s="20"/>
      <c r="W224" s="20"/>
      <c r="X224" s="20"/>
    </row>
    <row r="225" spans="17:24" ht="12.75">
      <c r="Q225" s="20"/>
      <c r="R225" s="20"/>
      <c r="S225" s="20"/>
      <c r="T225" s="20"/>
      <c r="U225" s="20"/>
      <c r="V225" s="20"/>
      <c r="W225" s="20"/>
      <c r="X225" s="20"/>
    </row>
    <row r="226" spans="17:24" ht="12.75">
      <c r="Q226" s="20"/>
      <c r="R226" s="20"/>
      <c r="S226" s="20"/>
      <c r="T226" s="20"/>
      <c r="U226" s="20"/>
      <c r="V226" s="20"/>
      <c r="W226" s="20"/>
      <c r="X226" s="20"/>
    </row>
    <row r="227" spans="17:24" ht="12.75">
      <c r="Q227" s="20"/>
      <c r="R227" s="20"/>
      <c r="S227" s="20"/>
      <c r="T227" s="20"/>
      <c r="U227" s="20"/>
      <c r="V227" s="20"/>
      <c r="W227" s="20"/>
      <c r="X227" s="20"/>
    </row>
    <row r="228" spans="17:24" ht="12.75">
      <c r="Q228" s="20"/>
      <c r="R228" s="20"/>
      <c r="S228" s="20"/>
      <c r="T228" s="20"/>
      <c r="U228" s="20"/>
      <c r="V228" s="20"/>
      <c r="W228" s="20"/>
      <c r="X228" s="20"/>
    </row>
    <row r="229" spans="17:24" ht="12.75">
      <c r="Q229" s="20"/>
      <c r="R229" s="20"/>
      <c r="S229" s="20"/>
      <c r="T229" s="20"/>
      <c r="U229" s="20"/>
      <c r="V229" s="20"/>
      <c r="W229" s="20"/>
      <c r="X229" s="20"/>
    </row>
    <row r="230" spans="17:24" ht="12.75">
      <c r="Q230" s="20"/>
      <c r="R230" s="20"/>
      <c r="S230" s="20"/>
      <c r="T230" s="20"/>
      <c r="U230" s="20"/>
      <c r="V230" s="20"/>
      <c r="W230" s="20"/>
      <c r="X230" s="20"/>
    </row>
    <row r="231" spans="17:24" ht="12.75">
      <c r="Q231" s="20"/>
      <c r="R231" s="20"/>
      <c r="S231" s="20"/>
      <c r="T231" s="20"/>
      <c r="U231" s="20"/>
      <c r="V231" s="20"/>
      <c r="W231" s="20"/>
      <c r="X231" s="20"/>
    </row>
    <row r="232" spans="17:24" ht="12.75">
      <c r="Q232" s="20"/>
      <c r="R232" s="20"/>
      <c r="S232" s="20"/>
      <c r="T232" s="20"/>
      <c r="U232" s="20"/>
      <c r="V232" s="20"/>
      <c r="W232" s="20"/>
      <c r="X232" s="20"/>
    </row>
    <row r="233" spans="17:24" ht="12.75">
      <c r="Q233" s="20"/>
      <c r="R233" s="20"/>
      <c r="S233" s="20"/>
      <c r="T233" s="20"/>
      <c r="U233" s="20"/>
      <c r="V233" s="20"/>
      <c r="W233" s="20"/>
      <c r="X233" s="20"/>
    </row>
    <row r="234" spans="17:24" ht="12.75">
      <c r="Q234" s="20"/>
      <c r="R234" s="20"/>
      <c r="S234" s="20"/>
      <c r="T234" s="20"/>
      <c r="U234" s="20"/>
      <c r="V234" s="20"/>
      <c r="W234" s="20"/>
      <c r="X234" s="20"/>
    </row>
    <row r="235" spans="17:24" ht="12.75">
      <c r="Q235" s="20"/>
      <c r="R235" s="20"/>
      <c r="S235" s="20"/>
      <c r="T235" s="20"/>
      <c r="U235" s="20"/>
      <c r="V235" s="20"/>
      <c r="W235" s="20"/>
      <c r="X235" s="20"/>
    </row>
    <row r="236" spans="17:24" ht="12.75">
      <c r="Q236" s="20"/>
      <c r="R236" s="20"/>
      <c r="S236" s="20"/>
      <c r="T236" s="20"/>
      <c r="U236" s="20"/>
      <c r="V236" s="20"/>
      <c r="W236" s="20"/>
      <c r="X236" s="20"/>
    </row>
    <row r="237" spans="17:24" ht="12.75">
      <c r="Q237" s="20"/>
      <c r="R237" s="20"/>
      <c r="S237" s="20"/>
      <c r="T237" s="20"/>
      <c r="U237" s="20"/>
      <c r="V237" s="20"/>
      <c r="W237" s="20"/>
      <c r="X237" s="20"/>
    </row>
    <row r="238" spans="17:24" ht="12.75">
      <c r="Q238" s="20"/>
      <c r="R238" s="20"/>
      <c r="S238" s="20"/>
      <c r="T238" s="20"/>
      <c r="U238" s="20"/>
      <c r="V238" s="20"/>
      <c r="W238" s="20"/>
      <c r="X238" s="20"/>
    </row>
    <row r="239" spans="17:24" ht="12.75">
      <c r="Q239" s="20"/>
      <c r="R239" s="20"/>
      <c r="S239" s="20"/>
      <c r="T239" s="20"/>
      <c r="U239" s="20"/>
      <c r="V239" s="20"/>
      <c r="W239" s="20"/>
      <c r="X239" s="20"/>
    </row>
    <row r="240" spans="17:24" ht="12.75">
      <c r="Q240" s="20"/>
      <c r="R240" s="20"/>
      <c r="S240" s="20"/>
      <c r="T240" s="20"/>
      <c r="U240" s="20"/>
      <c r="V240" s="20"/>
      <c r="W240" s="20"/>
      <c r="X240" s="20"/>
    </row>
    <row r="241" spans="17:24" ht="12.75">
      <c r="Q241" s="20"/>
      <c r="R241" s="20"/>
      <c r="S241" s="20"/>
      <c r="T241" s="20"/>
      <c r="U241" s="20"/>
      <c r="V241" s="20"/>
      <c r="W241" s="20"/>
      <c r="X241" s="20"/>
    </row>
    <row r="242" spans="17:24" ht="12.75">
      <c r="Q242" s="20"/>
      <c r="R242" s="20"/>
      <c r="S242" s="20"/>
      <c r="T242" s="20"/>
      <c r="U242" s="20"/>
      <c r="V242" s="20"/>
      <c r="W242" s="20"/>
      <c r="X242" s="20"/>
    </row>
    <row r="243" spans="17:24" ht="12.75">
      <c r="Q243" s="20"/>
      <c r="R243" s="20"/>
      <c r="S243" s="20"/>
      <c r="T243" s="20"/>
      <c r="U243" s="20"/>
      <c r="V243" s="20"/>
      <c r="W243" s="20"/>
      <c r="X243" s="20"/>
    </row>
    <row r="244" spans="17:24" ht="12.75">
      <c r="Q244" s="20"/>
      <c r="R244" s="20"/>
      <c r="S244" s="20"/>
      <c r="T244" s="20"/>
      <c r="U244" s="20"/>
      <c r="V244" s="20"/>
      <c r="W244" s="20"/>
      <c r="X244" s="20"/>
    </row>
    <row r="245" spans="17:24" ht="12.75">
      <c r="Q245" s="20"/>
      <c r="R245" s="20"/>
      <c r="S245" s="20"/>
      <c r="T245" s="20"/>
      <c r="U245" s="20"/>
      <c r="V245" s="20"/>
      <c r="W245" s="20"/>
      <c r="X245" s="20"/>
    </row>
    <row r="246" spans="17:24" ht="12.75">
      <c r="Q246" s="20"/>
      <c r="R246" s="20"/>
      <c r="S246" s="20"/>
      <c r="T246" s="20"/>
      <c r="U246" s="20"/>
      <c r="V246" s="20"/>
      <c r="W246" s="20"/>
      <c r="X246" s="20"/>
    </row>
    <row r="247" spans="17:24" ht="12.75">
      <c r="Q247" s="20"/>
      <c r="R247" s="20"/>
      <c r="S247" s="20"/>
      <c r="T247" s="20"/>
      <c r="U247" s="20"/>
      <c r="V247" s="20"/>
      <c r="W247" s="20"/>
      <c r="X247" s="20"/>
    </row>
    <row r="248" spans="17:24" ht="12.75">
      <c r="Q248" s="20"/>
      <c r="R248" s="20"/>
      <c r="S248" s="20"/>
      <c r="T248" s="20"/>
      <c r="U248" s="20"/>
      <c r="V248" s="20"/>
      <c r="W248" s="20"/>
      <c r="X248" s="20"/>
    </row>
    <row r="249" spans="17:24" ht="12.75">
      <c r="Q249" s="20"/>
      <c r="R249" s="20"/>
      <c r="S249" s="20"/>
      <c r="T249" s="20"/>
      <c r="U249" s="20"/>
      <c r="V249" s="20"/>
      <c r="W249" s="20"/>
      <c r="X249" s="20"/>
    </row>
    <row r="250" spans="17:24" ht="12.75">
      <c r="Q250" s="20"/>
      <c r="R250" s="20"/>
      <c r="S250" s="20"/>
      <c r="T250" s="20"/>
      <c r="U250" s="20"/>
      <c r="V250" s="20"/>
      <c r="W250" s="20"/>
      <c r="X250" s="20"/>
    </row>
    <row r="251" spans="17:24" ht="12.75">
      <c r="Q251" s="20"/>
      <c r="R251" s="20"/>
      <c r="S251" s="20"/>
      <c r="T251" s="20"/>
      <c r="U251" s="20"/>
      <c r="V251" s="20"/>
      <c r="W251" s="20"/>
      <c r="X251" s="20"/>
    </row>
    <row r="252" spans="17:24" ht="12.75">
      <c r="Q252" s="20"/>
      <c r="R252" s="20"/>
      <c r="S252" s="20"/>
      <c r="T252" s="20"/>
      <c r="U252" s="20"/>
      <c r="V252" s="20"/>
      <c r="W252" s="20"/>
      <c r="X252" s="20"/>
    </row>
    <row r="253" spans="17:24" ht="12.75">
      <c r="Q253" s="20"/>
      <c r="R253" s="20"/>
      <c r="S253" s="20"/>
      <c r="T253" s="20"/>
      <c r="U253" s="20"/>
      <c r="V253" s="20"/>
      <c r="W253" s="20"/>
      <c r="X253" s="20"/>
    </row>
    <row r="254" spans="17:24" ht="12.75">
      <c r="Q254" s="20"/>
      <c r="R254" s="20"/>
      <c r="S254" s="20"/>
      <c r="T254" s="20"/>
      <c r="U254" s="20"/>
      <c r="V254" s="20"/>
      <c r="W254" s="20"/>
      <c r="X254" s="20"/>
    </row>
    <row r="255" spans="17:24" ht="12.75">
      <c r="Q255" s="20"/>
      <c r="R255" s="20"/>
      <c r="S255" s="20"/>
      <c r="T255" s="20"/>
      <c r="U255" s="20"/>
      <c r="V255" s="20"/>
      <c r="W255" s="20"/>
      <c r="X255" s="20"/>
    </row>
    <row r="256" spans="17:24" ht="12.75">
      <c r="Q256" s="20"/>
      <c r="R256" s="20"/>
      <c r="S256" s="20"/>
      <c r="T256" s="20"/>
      <c r="U256" s="20"/>
      <c r="V256" s="20"/>
      <c r="W256" s="20"/>
      <c r="X256" s="20"/>
    </row>
    <row r="257" spans="17:24" ht="12.75">
      <c r="Q257" s="20"/>
      <c r="R257" s="20"/>
      <c r="S257" s="20"/>
      <c r="T257" s="20"/>
      <c r="U257" s="20"/>
      <c r="V257" s="20"/>
      <c r="W257" s="20"/>
      <c r="X257" s="20"/>
    </row>
    <row r="258" spans="17:24" ht="12.75">
      <c r="Q258" s="20"/>
      <c r="R258" s="20"/>
      <c r="S258" s="20"/>
      <c r="T258" s="20"/>
      <c r="U258" s="20"/>
      <c r="V258" s="20"/>
      <c r="W258" s="20"/>
      <c r="X258" s="20"/>
    </row>
    <row r="259" spans="17:24" ht="12.75">
      <c r="Q259" s="20"/>
      <c r="R259" s="20"/>
      <c r="S259" s="20"/>
      <c r="T259" s="20"/>
      <c r="U259" s="20"/>
      <c r="V259" s="20"/>
      <c r="W259" s="20"/>
      <c r="X259" s="20"/>
    </row>
    <row r="260" spans="17:24" ht="12.75">
      <c r="Q260" s="20"/>
      <c r="R260" s="20"/>
      <c r="S260" s="20"/>
      <c r="T260" s="20"/>
      <c r="U260" s="20"/>
      <c r="V260" s="20"/>
      <c r="W260" s="20"/>
      <c r="X260" s="20"/>
    </row>
    <row r="261" spans="17:24" ht="12.75">
      <c r="Q261" s="20"/>
      <c r="R261" s="20"/>
      <c r="S261" s="20"/>
      <c r="T261" s="20"/>
      <c r="U261" s="20"/>
      <c r="V261" s="20"/>
      <c r="W261" s="20"/>
      <c r="X261" s="20"/>
    </row>
    <row r="262" spans="17:24" ht="12.75">
      <c r="Q262" s="20"/>
      <c r="R262" s="20"/>
      <c r="S262" s="20"/>
      <c r="T262" s="20"/>
      <c r="U262" s="20"/>
      <c r="V262" s="20"/>
      <c r="W262" s="20"/>
      <c r="X262" s="20"/>
    </row>
    <row r="263" spans="17:24" ht="12.75">
      <c r="Q263" s="20"/>
      <c r="R263" s="20"/>
      <c r="S263" s="20"/>
      <c r="T263" s="20"/>
      <c r="U263" s="20"/>
      <c r="V263" s="20"/>
      <c r="W263" s="20"/>
      <c r="X263" s="20"/>
    </row>
    <row r="264" spans="17:24" ht="12.75">
      <c r="Q264" s="20"/>
      <c r="R264" s="20"/>
      <c r="S264" s="20"/>
      <c r="T264" s="20"/>
      <c r="U264" s="20"/>
      <c r="V264" s="20"/>
      <c r="W264" s="20"/>
      <c r="X264" s="20"/>
    </row>
    <row r="265" spans="17:24" ht="12.75">
      <c r="Q265" s="20"/>
      <c r="R265" s="20"/>
      <c r="S265" s="20"/>
      <c r="T265" s="20"/>
      <c r="U265" s="20"/>
      <c r="V265" s="20"/>
      <c r="W265" s="20"/>
      <c r="X265" s="20"/>
    </row>
    <row r="266" spans="17:24" ht="12.75">
      <c r="Q266" s="20"/>
      <c r="R266" s="20"/>
      <c r="S266" s="20"/>
      <c r="T266" s="20"/>
      <c r="U266" s="20"/>
      <c r="V266" s="20"/>
      <c r="W266" s="20"/>
      <c r="X266" s="20"/>
    </row>
    <row r="267" spans="17:24" ht="12.75">
      <c r="Q267" s="20"/>
      <c r="R267" s="20"/>
      <c r="S267" s="20"/>
      <c r="T267" s="20"/>
      <c r="U267" s="20"/>
      <c r="V267" s="20"/>
      <c r="W267" s="20"/>
      <c r="X267" s="20"/>
    </row>
    <row r="268" spans="17:24" ht="12.75">
      <c r="Q268" s="20"/>
      <c r="R268" s="20"/>
      <c r="S268" s="20"/>
      <c r="T268" s="20"/>
      <c r="U268" s="20"/>
      <c r="V268" s="20"/>
      <c r="W268" s="20"/>
      <c r="X268" s="20"/>
    </row>
    <row r="269" spans="17:24" ht="12.75">
      <c r="Q269" s="20"/>
      <c r="R269" s="20"/>
      <c r="S269" s="20"/>
      <c r="T269" s="20"/>
      <c r="U269" s="20"/>
      <c r="V269" s="20"/>
      <c r="W269" s="20"/>
      <c r="X269" s="20"/>
    </row>
    <row r="270" spans="17:24" ht="12.75">
      <c r="Q270" s="20"/>
      <c r="R270" s="20"/>
      <c r="S270" s="20"/>
      <c r="T270" s="20"/>
      <c r="U270" s="20"/>
      <c r="V270" s="20"/>
      <c r="W270" s="20"/>
      <c r="X270" s="20"/>
    </row>
    <row r="271" spans="17:24" ht="12.75">
      <c r="Q271" s="20"/>
      <c r="R271" s="20"/>
      <c r="S271" s="20"/>
      <c r="T271" s="20"/>
      <c r="U271" s="20"/>
      <c r="V271" s="20"/>
      <c r="W271" s="20"/>
      <c r="X271" s="20"/>
    </row>
    <row r="272" spans="17:24" ht="12.75">
      <c r="Q272" s="20"/>
      <c r="R272" s="20"/>
      <c r="S272" s="20"/>
      <c r="T272" s="20"/>
      <c r="U272" s="20"/>
      <c r="V272" s="20"/>
      <c r="W272" s="20"/>
      <c r="X272" s="20"/>
    </row>
    <row r="273" spans="17:24" ht="12.75">
      <c r="Q273" s="20"/>
      <c r="R273" s="20"/>
      <c r="S273" s="20"/>
      <c r="T273" s="20"/>
      <c r="U273" s="20"/>
      <c r="V273" s="20"/>
      <c r="W273" s="20"/>
      <c r="X273" s="20"/>
    </row>
    <row r="274" spans="17:24" ht="12.75">
      <c r="Q274" s="20"/>
      <c r="R274" s="20"/>
      <c r="S274" s="20"/>
      <c r="T274" s="20"/>
      <c r="U274" s="20"/>
      <c r="V274" s="20"/>
      <c r="W274" s="20"/>
      <c r="X274" s="20"/>
    </row>
    <row r="275" spans="17:24" ht="12.75">
      <c r="Q275" s="20"/>
      <c r="R275" s="20"/>
      <c r="S275" s="20"/>
      <c r="T275" s="20"/>
      <c r="U275" s="20"/>
      <c r="V275" s="20"/>
      <c r="W275" s="20"/>
      <c r="X275" s="20"/>
    </row>
    <row r="276" spans="17:24" ht="12.75">
      <c r="Q276" s="20"/>
      <c r="R276" s="20"/>
      <c r="S276" s="20"/>
      <c r="T276" s="20"/>
      <c r="U276" s="20"/>
      <c r="V276" s="20"/>
      <c r="W276" s="20"/>
      <c r="X276" s="20"/>
    </row>
    <row r="277" spans="17:24" ht="12.75">
      <c r="Q277" s="20"/>
      <c r="R277" s="20"/>
      <c r="S277" s="20"/>
      <c r="T277" s="20"/>
      <c r="U277" s="20"/>
      <c r="V277" s="20"/>
      <c r="W277" s="20"/>
      <c r="X277" s="20"/>
    </row>
    <row r="278" spans="17:24" ht="12.75">
      <c r="Q278" s="20"/>
      <c r="R278" s="20"/>
      <c r="S278" s="20"/>
      <c r="T278" s="20"/>
      <c r="U278" s="20"/>
      <c r="V278" s="20"/>
      <c r="W278" s="20"/>
      <c r="X278" s="20"/>
    </row>
    <row r="279" spans="17:24" ht="12.75">
      <c r="Q279" s="20"/>
      <c r="R279" s="20"/>
      <c r="S279" s="20"/>
      <c r="T279" s="20"/>
      <c r="U279" s="20"/>
      <c r="V279" s="20"/>
      <c r="W279" s="20"/>
      <c r="X279" s="20"/>
    </row>
    <row r="280" spans="17:24" ht="12.75">
      <c r="Q280" s="20"/>
      <c r="R280" s="20"/>
      <c r="S280" s="20"/>
      <c r="T280" s="20"/>
      <c r="U280" s="20"/>
      <c r="V280" s="20"/>
      <c r="W280" s="20"/>
      <c r="X280" s="20"/>
    </row>
    <row r="281" spans="17:24" ht="12.75">
      <c r="Q281" s="20"/>
      <c r="R281" s="20"/>
      <c r="S281" s="20"/>
      <c r="T281" s="20"/>
      <c r="U281" s="20"/>
      <c r="V281" s="20"/>
      <c r="W281" s="20"/>
      <c r="X281" s="20"/>
    </row>
    <row r="282" spans="17:24" ht="12.75">
      <c r="Q282" s="20"/>
      <c r="R282" s="20"/>
      <c r="S282" s="20"/>
      <c r="T282" s="20"/>
      <c r="U282" s="20"/>
      <c r="V282" s="20"/>
      <c r="W282" s="20"/>
      <c r="X282" s="20"/>
    </row>
    <row r="283" spans="17:24" ht="12.75">
      <c r="Q283" s="20"/>
      <c r="R283" s="20"/>
      <c r="S283" s="20"/>
      <c r="T283" s="20"/>
      <c r="U283" s="20"/>
      <c r="V283" s="20"/>
      <c r="W283" s="20"/>
      <c r="X283" s="20"/>
    </row>
    <row r="284" spans="17:24" ht="12.75">
      <c r="Q284" s="20"/>
      <c r="R284" s="20"/>
      <c r="S284" s="20"/>
      <c r="T284" s="20"/>
      <c r="U284" s="20"/>
      <c r="V284" s="20"/>
      <c r="W284" s="20"/>
      <c r="X284" s="20"/>
    </row>
    <row r="285" spans="17:24" ht="12.75">
      <c r="Q285" s="20"/>
      <c r="R285" s="20"/>
      <c r="S285" s="20"/>
      <c r="T285" s="20"/>
      <c r="U285" s="20"/>
      <c r="V285" s="20"/>
      <c r="W285" s="20"/>
      <c r="X285" s="20"/>
    </row>
    <row r="286" spans="17:24" ht="12.75">
      <c r="Q286" s="20"/>
      <c r="R286" s="20"/>
      <c r="S286" s="20"/>
      <c r="T286" s="20"/>
      <c r="U286" s="20"/>
      <c r="V286" s="20"/>
      <c r="W286" s="20"/>
      <c r="X286" s="20"/>
    </row>
    <row r="287" spans="17:24" ht="12.75">
      <c r="Q287" s="20"/>
      <c r="R287" s="20"/>
      <c r="S287" s="20"/>
      <c r="T287" s="20"/>
      <c r="U287" s="20"/>
      <c r="V287" s="20"/>
      <c r="W287" s="20"/>
      <c r="X287" s="20"/>
    </row>
    <row r="288" spans="17:24" ht="12.75">
      <c r="Q288" s="20"/>
      <c r="R288" s="20"/>
      <c r="S288" s="20"/>
      <c r="T288" s="20"/>
      <c r="U288" s="20"/>
      <c r="V288" s="20"/>
      <c r="W288" s="20"/>
      <c r="X288" s="20"/>
    </row>
    <row r="289" spans="17:24" ht="12.75">
      <c r="Q289" s="20"/>
      <c r="R289" s="20"/>
      <c r="S289" s="20"/>
      <c r="T289" s="20"/>
      <c r="U289" s="20"/>
      <c r="V289" s="20"/>
      <c r="W289" s="20"/>
      <c r="X289" s="20"/>
    </row>
    <row r="290" spans="17:24" ht="12.75">
      <c r="Q290" s="20"/>
      <c r="R290" s="20"/>
      <c r="S290" s="20"/>
      <c r="T290" s="20"/>
      <c r="U290" s="20"/>
      <c r="V290" s="20"/>
      <c r="W290" s="20"/>
      <c r="X290" s="20"/>
    </row>
    <row r="291" spans="17:24" ht="12.75">
      <c r="Q291" s="20"/>
      <c r="R291" s="20"/>
      <c r="S291" s="20"/>
      <c r="T291" s="20"/>
      <c r="U291" s="20"/>
      <c r="V291" s="20"/>
      <c r="W291" s="20"/>
      <c r="X291" s="20"/>
    </row>
    <row r="292" spans="17:24" ht="12.75">
      <c r="Q292" s="20"/>
      <c r="R292" s="20"/>
      <c r="S292" s="20"/>
      <c r="T292" s="20"/>
      <c r="U292" s="20"/>
      <c r="V292" s="20"/>
      <c r="W292" s="20"/>
      <c r="X292" s="20"/>
    </row>
    <row r="293" spans="17:24" ht="12.75">
      <c r="Q293" s="20"/>
      <c r="R293" s="20"/>
      <c r="S293" s="20"/>
      <c r="T293" s="20"/>
      <c r="U293" s="20"/>
      <c r="V293" s="20"/>
      <c r="W293" s="20"/>
      <c r="X293" s="20"/>
    </row>
    <row r="294" spans="17:24" ht="12.75">
      <c r="Q294" s="20"/>
      <c r="R294" s="20"/>
      <c r="S294" s="20"/>
      <c r="T294" s="20"/>
      <c r="U294" s="20"/>
      <c r="V294" s="20"/>
      <c r="W294" s="20"/>
      <c r="X294" s="20"/>
    </row>
    <row r="295" spans="17:24" ht="12.75">
      <c r="Q295" s="20"/>
      <c r="R295" s="20"/>
      <c r="S295" s="20"/>
      <c r="T295" s="20"/>
      <c r="U295" s="20"/>
      <c r="V295" s="20"/>
      <c r="W295" s="20"/>
      <c r="X295" s="20"/>
    </row>
    <row r="296" spans="17:24" ht="12.75">
      <c r="Q296" s="20"/>
      <c r="R296" s="20"/>
      <c r="S296" s="20"/>
      <c r="T296" s="20"/>
      <c r="U296" s="20"/>
      <c r="V296" s="20"/>
      <c r="W296" s="20"/>
      <c r="X296" s="20"/>
    </row>
    <row r="297" spans="17:24" ht="12.75">
      <c r="Q297" s="20"/>
      <c r="R297" s="20"/>
      <c r="S297" s="20"/>
      <c r="T297" s="20"/>
      <c r="U297" s="20"/>
      <c r="V297" s="20"/>
      <c r="W297" s="20"/>
      <c r="X297" s="20"/>
    </row>
    <row r="298" spans="17:24" ht="12.75">
      <c r="Q298" s="20"/>
      <c r="R298" s="20"/>
      <c r="S298" s="20"/>
      <c r="T298" s="20"/>
      <c r="U298" s="20"/>
      <c r="V298" s="20"/>
      <c r="W298" s="20"/>
      <c r="X298" s="20"/>
    </row>
    <row r="299" spans="17:24" ht="12.75">
      <c r="Q299" s="20"/>
      <c r="R299" s="20"/>
      <c r="S299" s="20"/>
      <c r="T299" s="20"/>
      <c r="U299" s="20"/>
      <c r="V299" s="20"/>
      <c r="W299" s="20"/>
      <c r="X299" s="20"/>
    </row>
    <row r="300" spans="17:24" ht="12.75">
      <c r="Q300" s="20"/>
      <c r="R300" s="20"/>
      <c r="S300" s="20"/>
      <c r="T300" s="20"/>
      <c r="U300" s="20"/>
      <c r="V300" s="20"/>
      <c r="W300" s="20"/>
      <c r="X300" s="20"/>
    </row>
    <row r="301" spans="17:24" ht="12.75">
      <c r="Q301" s="20"/>
      <c r="R301" s="20"/>
      <c r="S301" s="20"/>
      <c r="T301" s="20"/>
      <c r="U301" s="20"/>
      <c r="V301" s="20"/>
      <c r="W301" s="20"/>
      <c r="X301" s="20"/>
    </row>
    <row r="302" spans="17:24" ht="12.75">
      <c r="Q302" s="20"/>
      <c r="R302" s="20"/>
      <c r="S302" s="20"/>
      <c r="T302" s="20"/>
      <c r="U302" s="20"/>
      <c r="V302" s="20"/>
      <c r="W302" s="20"/>
      <c r="X302" s="20"/>
    </row>
    <row r="303" spans="17:24" ht="12.75">
      <c r="Q303" s="20"/>
      <c r="R303" s="20"/>
      <c r="S303" s="20"/>
      <c r="T303" s="20"/>
      <c r="U303" s="20"/>
      <c r="V303" s="20"/>
      <c r="W303" s="20"/>
      <c r="X303" s="20"/>
    </row>
    <row r="304" spans="17:24" ht="12.75">
      <c r="Q304" s="20"/>
      <c r="R304" s="20"/>
      <c r="S304" s="20"/>
      <c r="T304" s="20"/>
      <c r="U304" s="20"/>
      <c r="V304" s="20"/>
      <c r="W304" s="20"/>
      <c r="X304" s="20"/>
    </row>
    <row r="305" spans="17:24" ht="12.75">
      <c r="Q305" s="20"/>
      <c r="R305" s="20"/>
      <c r="S305" s="20"/>
      <c r="T305" s="20"/>
      <c r="U305" s="20"/>
      <c r="V305" s="20"/>
      <c r="W305" s="20"/>
      <c r="X305" s="20"/>
    </row>
    <row r="306" spans="17:24" ht="12.75">
      <c r="Q306" s="20"/>
      <c r="R306" s="20"/>
      <c r="S306" s="20"/>
      <c r="T306" s="20"/>
      <c r="U306" s="20"/>
      <c r="V306" s="20"/>
      <c r="W306" s="20"/>
      <c r="X306" s="20"/>
    </row>
    <row r="307" spans="17:24" ht="12.75">
      <c r="Q307" s="20"/>
      <c r="R307" s="20"/>
      <c r="S307" s="20"/>
      <c r="T307" s="20"/>
      <c r="U307" s="20"/>
      <c r="V307" s="20"/>
      <c r="W307" s="20"/>
      <c r="X307" s="20"/>
    </row>
    <row r="308" spans="17:24" ht="12.75">
      <c r="Q308" s="20"/>
      <c r="R308" s="20"/>
      <c r="S308" s="20"/>
      <c r="T308" s="20"/>
      <c r="U308" s="20"/>
      <c r="V308" s="20"/>
      <c r="W308" s="20"/>
      <c r="X308" s="20"/>
    </row>
    <row r="309" spans="17:24" ht="12.75">
      <c r="Q309" s="20"/>
      <c r="R309" s="20"/>
      <c r="S309" s="20"/>
      <c r="T309" s="20"/>
      <c r="U309" s="20"/>
      <c r="V309" s="20"/>
      <c r="W309" s="20"/>
      <c r="X309" s="20"/>
    </row>
    <row r="310" spans="17:24" ht="12.75">
      <c r="Q310" s="20"/>
      <c r="R310" s="20"/>
      <c r="S310" s="20"/>
      <c r="T310" s="20"/>
      <c r="U310" s="20"/>
      <c r="V310" s="20"/>
      <c r="W310" s="20"/>
      <c r="X310" s="20"/>
    </row>
    <row r="311" spans="17:24" ht="12.75">
      <c r="Q311" s="20"/>
      <c r="R311" s="20"/>
      <c r="S311" s="20"/>
      <c r="T311" s="20"/>
      <c r="U311" s="20"/>
      <c r="V311" s="20"/>
      <c r="W311" s="20"/>
      <c r="X311" s="20"/>
    </row>
    <row r="312" spans="17:24" ht="12.75">
      <c r="Q312" s="20"/>
      <c r="R312" s="20"/>
      <c r="S312" s="20"/>
      <c r="T312" s="20"/>
      <c r="U312" s="20"/>
      <c r="V312" s="20"/>
      <c r="W312" s="20"/>
      <c r="X312" s="20"/>
    </row>
    <row r="313" spans="17:24" ht="12.75">
      <c r="Q313" s="20"/>
      <c r="R313" s="20"/>
      <c r="S313" s="20"/>
      <c r="T313" s="20"/>
      <c r="U313" s="20"/>
      <c r="V313" s="20"/>
      <c r="W313" s="20"/>
      <c r="X313" s="20"/>
    </row>
    <row r="314" spans="17:24" ht="12.75">
      <c r="Q314" s="20"/>
      <c r="R314" s="20"/>
      <c r="S314" s="20"/>
      <c r="T314" s="20"/>
      <c r="U314" s="20"/>
      <c r="V314" s="20"/>
      <c r="W314" s="20"/>
      <c r="X314" s="20"/>
    </row>
    <row r="315" spans="17:24" ht="12.75">
      <c r="Q315" s="20"/>
      <c r="R315" s="20"/>
      <c r="S315" s="20"/>
      <c r="T315" s="20"/>
      <c r="U315" s="20"/>
      <c r="V315" s="20"/>
      <c r="W315" s="20"/>
      <c r="X315" s="20"/>
    </row>
    <row r="316" spans="17:24" ht="12.75">
      <c r="Q316" s="20"/>
      <c r="R316" s="20"/>
      <c r="S316" s="20"/>
      <c r="T316" s="20"/>
      <c r="U316" s="20"/>
      <c r="V316" s="20"/>
      <c r="W316" s="20"/>
      <c r="X316" s="20"/>
    </row>
    <row r="317" spans="17:24" ht="12.75">
      <c r="Q317" s="20"/>
      <c r="R317" s="20"/>
      <c r="S317" s="20"/>
      <c r="T317" s="20"/>
      <c r="U317" s="20"/>
      <c r="V317" s="20"/>
      <c r="W317" s="20"/>
      <c r="X317" s="20"/>
    </row>
    <row r="318" spans="17:24" ht="12.75">
      <c r="Q318" s="20"/>
      <c r="R318" s="20"/>
      <c r="S318" s="20"/>
      <c r="T318" s="20"/>
      <c r="U318" s="20"/>
      <c r="V318" s="20"/>
      <c r="W318" s="20"/>
      <c r="X318" s="20"/>
    </row>
    <row r="319" spans="17:24" ht="12.75">
      <c r="Q319" s="20"/>
      <c r="R319" s="20"/>
      <c r="S319" s="20"/>
      <c r="T319" s="20"/>
      <c r="U319" s="20"/>
      <c r="V319" s="20"/>
      <c r="W319" s="20"/>
      <c r="X319" s="20"/>
    </row>
    <row r="320" spans="17:24" ht="12.75">
      <c r="Q320" s="20"/>
      <c r="R320" s="20"/>
      <c r="S320" s="20"/>
      <c r="T320" s="20"/>
      <c r="U320" s="20"/>
      <c r="V320" s="20"/>
      <c r="W320" s="20"/>
      <c r="X320" s="20"/>
    </row>
    <row r="321" spans="17:24" ht="12.75">
      <c r="Q321" s="20"/>
      <c r="R321" s="20"/>
      <c r="S321" s="20"/>
      <c r="T321" s="20"/>
      <c r="U321" s="20"/>
      <c r="V321" s="20"/>
      <c r="W321" s="20"/>
      <c r="X321" s="20"/>
    </row>
    <row r="322" spans="17:24" ht="12.75">
      <c r="Q322" s="20"/>
      <c r="R322" s="20"/>
      <c r="S322" s="20"/>
      <c r="T322" s="20"/>
      <c r="U322" s="20"/>
      <c r="V322" s="20"/>
      <c r="W322" s="20"/>
      <c r="X322" s="20"/>
    </row>
    <row r="323" spans="17:24" ht="12.75">
      <c r="Q323" s="20"/>
      <c r="R323" s="20"/>
      <c r="S323" s="20"/>
      <c r="T323" s="20"/>
      <c r="U323" s="20"/>
      <c r="V323" s="20"/>
      <c r="W323" s="20"/>
      <c r="X323" s="20"/>
    </row>
    <row r="324" spans="17:24" ht="12.75">
      <c r="Q324" s="20"/>
      <c r="R324" s="20"/>
      <c r="S324" s="20"/>
      <c r="T324" s="20"/>
      <c r="U324" s="20"/>
      <c r="V324" s="20"/>
      <c r="W324" s="20"/>
      <c r="X324" s="20"/>
    </row>
    <row r="325" spans="17:24" ht="12.75">
      <c r="Q325" s="20"/>
      <c r="R325" s="20"/>
      <c r="S325" s="20"/>
      <c r="T325" s="20"/>
      <c r="U325" s="20"/>
      <c r="V325" s="20"/>
      <c r="W325" s="20"/>
      <c r="X325" s="20"/>
    </row>
    <row r="326" spans="17:24" ht="12.75">
      <c r="Q326" s="20"/>
      <c r="R326" s="20"/>
      <c r="S326" s="20"/>
      <c r="T326" s="20"/>
      <c r="U326" s="20"/>
      <c r="V326" s="20"/>
      <c r="W326" s="20"/>
      <c r="X326" s="20"/>
    </row>
    <row r="327" spans="17:24" ht="12.75">
      <c r="Q327" s="20"/>
      <c r="R327" s="20"/>
      <c r="S327" s="20"/>
      <c r="T327" s="20"/>
      <c r="U327" s="20"/>
      <c r="V327" s="20"/>
      <c r="W327" s="20"/>
      <c r="X327" s="20"/>
    </row>
    <row r="328" spans="17:24" ht="12.75">
      <c r="Q328" s="20"/>
      <c r="R328" s="20"/>
      <c r="S328" s="20"/>
      <c r="T328" s="20"/>
      <c r="U328" s="20"/>
      <c r="V328" s="20"/>
      <c r="W328" s="20"/>
      <c r="X328" s="20"/>
    </row>
    <row r="329" spans="17:24" ht="12.75">
      <c r="Q329" s="20"/>
      <c r="R329" s="20"/>
      <c r="S329" s="20"/>
      <c r="T329" s="20"/>
      <c r="U329" s="20"/>
      <c r="V329" s="20"/>
      <c r="W329" s="20"/>
      <c r="X329" s="20"/>
    </row>
    <row r="330" spans="17:24" ht="12.75">
      <c r="Q330" s="20"/>
      <c r="R330" s="20"/>
      <c r="S330" s="20"/>
      <c r="T330" s="20"/>
      <c r="U330" s="20"/>
      <c r="V330" s="20"/>
      <c r="W330" s="20"/>
      <c r="X330" s="20"/>
    </row>
    <row r="331" spans="17:24" ht="12.75">
      <c r="Q331" s="20"/>
      <c r="R331" s="20"/>
      <c r="S331" s="20"/>
      <c r="T331" s="20"/>
      <c r="U331" s="20"/>
      <c r="V331" s="20"/>
      <c r="W331" s="20"/>
      <c r="X331" s="20"/>
    </row>
    <row r="332" spans="17:24" ht="12.75">
      <c r="Q332" s="20"/>
      <c r="R332" s="20"/>
      <c r="S332" s="20"/>
      <c r="T332" s="20"/>
      <c r="U332" s="20"/>
      <c r="V332" s="20"/>
      <c r="W332" s="20"/>
      <c r="X332" s="20"/>
    </row>
    <row r="333" spans="17:24" ht="12.75">
      <c r="Q333" s="20"/>
      <c r="R333" s="20"/>
      <c r="S333" s="20"/>
      <c r="T333" s="20"/>
      <c r="U333" s="20"/>
      <c r="V333" s="20"/>
      <c r="W333" s="20"/>
      <c r="X333" s="20"/>
    </row>
    <row r="334" spans="17:24" ht="12.75">
      <c r="Q334" s="20"/>
      <c r="R334" s="20"/>
      <c r="S334" s="20"/>
      <c r="T334" s="20"/>
      <c r="U334" s="20"/>
      <c r="V334" s="20"/>
      <c r="W334" s="20"/>
      <c r="X334" s="20"/>
    </row>
    <row r="335" spans="17:24" ht="12.75">
      <c r="Q335" s="20"/>
      <c r="R335" s="20"/>
      <c r="S335" s="20"/>
      <c r="T335" s="20"/>
      <c r="U335" s="20"/>
      <c r="V335" s="20"/>
      <c r="W335" s="20"/>
      <c r="X335" s="20"/>
    </row>
    <row r="336" spans="17:24" ht="12.75">
      <c r="Q336" s="20"/>
      <c r="R336" s="20"/>
      <c r="S336" s="20"/>
      <c r="T336" s="20"/>
      <c r="U336" s="20"/>
      <c r="V336" s="20"/>
      <c r="W336" s="20"/>
      <c r="X336" s="20"/>
    </row>
    <row r="337" spans="17:24" ht="12.75">
      <c r="Q337" s="20"/>
      <c r="R337" s="20"/>
      <c r="S337" s="20"/>
      <c r="T337" s="20"/>
      <c r="U337" s="20"/>
      <c r="V337" s="20"/>
      <c r="W337" s="20"/>
      <c r="X337" s="20"/>
    </row>
    <row r="338" spans="17:24" ht="12.75">
      <c r="Q338" s="20"/>
      <c r="R338" s="20"/>
      <c r="S338" s="20"/>
      <c r="T338" s="20"/>
      <c r="U338" s="20"/>
      <c r="V338" s="20"/>
      <c r="W338" s="20"/>
      <c r="X338" s="20"/>
    </row>
    <row r="339" spans="17:24" ht="12.75">
      <c r="Q339" s="20"/>
      <c r="R339" s="20"/>
      <c r="S339" s="20"/>
      <c r="T339" s="20"/>
      <c r="U339" s="20"/>
      <c r="V339" s="20"/>
      <c r="W339" s="20"/>
      <c r="X339" s="20"/>
    </row>
    <row r="340" spans="17:24" ht="12.75">
      <c r="Q340" s="20"/>
      <c r="R340" s="20"/>
      <c r="S340" s="20"/>
      <c r="T340" s="20"/>
      <c r="U340" s="20"/>
      <c r="V340" s="20"/>
      <c r="W340" s="20"/>
      <c r="X340" s="20"/>
    </row>
    <row r="341" spans="17:24" ht="12.75">
      <c r="Q341" s="20"/>
      <c r="R341" s="20"/>
      <c r="S341" s="20"/>
      <c r="T341" s="20"/>
      <c r="U341" s="20"/>
      <c r="V341" s="20"/>
      <c r="W341" s="20"/>
      <c r="X341" s="20"/>
    </row>
    <row r="342" spans="17:24" ht="12.75">
      <c r="Q342" s="20"/>
      <c r="R342" s="20"/>
      <c r="S342" s="20"/>
      <c r="T342" s="20"/>
      <c r="U342" s="20"/>
      <c r="V342" s="20"/>
      <c r="W342" s="20"/>
      <c r="X342" s="20"/>
    </row>
    <row r="343" spans="17:24" ht="12.75">
      <c r="Q343" s="20"/>
      <c r="R343" s="20"/>
      <c r="S343" s="20"/>
      <c r="T343" s="20"/>
      <c r="U343" s="20"/>
      <c r="V343" s="20"/>
      <c r="W343" s="20"/>
      <c r="X343" s="20"/>
    </row>
    <row r="344" spans="17:24" ht="12.75">
      <c r="Q344" s="20"/>
      <c r="R344" s="20"/>
      <c r="S344" s="20"/>
      <c r="T344" s="20"/>
      <c r="U344" s="20"/>
      <c r="V344" s="20"/>
      <c r="W344" s="20"/>
      <c r="X344" s="20"/>
    </row>
    <row r="345" spans="17:24" ht="12.75">
      <c r="Q345" s="20"/>
      <c r="R345" s="20"/>
      <c r="S345" s="20"/>
      <c r="T345" s="20"/>
      <c r="U345" s="20"/>
      <c r="V345" s="20"/>
      <c r="W345" s="20"/>
      <c r="X345" s="20"/>
    </row>
    <row r="346" spans="17:24" ht="12.75">
      <c r="Q346" s="20"/>
      <c r="R346" s="20"/>
      <c r="S346" s="20"/>
      <c r="T346" s="20"/>
      <c r="U346" s="20"/>
      <c r="V346" s="20"/>
      <c r="W346" s="20"/>
      <c r="X346" s="20"/>
    </row>
    <row r="347" spans="17:24" ht="12.75">
      <c r="Q347" s="20"/>
      <c r="R347" s="20"/>
      <c r="S347" s="20"/>
      <c r="T347" s="20"/>
      <c r="U347" s="20"/>
      <c r="V347" s="20"/>
      <c r="W347" s="20"/>
      <c r="X347" s="20"/>
    </row>
    <row r="348" spans="17:24" ht="12.75">
      <c r="Q348" s="20"/>
      <c r="R348" s="20"/>
      <c r="S348" s="20"/>
      <c r="T348" s="20"/>
      <c r="U348" s="20"/>
      <c r="V348" s="20"/>
      <c r="W348" s="20"/>
      <c r="X348" s="20"/>
    </row>
    <row r="349" spans="17:24" ht="12.75">
      <c r="Q349" s="20"/>
      <c r="R349" s="20"/>
      <c r="S349" s="20"/>
      <c r="T349" s="20"/>
      <c r="U349" s="20"/>
      <c r="V349" s="20"/>
      <c r="W349" s="20"/>
      <c r="X349" s="20"/>
    </row>
    <row r="350" spans="17:24" ht="12.75">
      <c r="Q350" s="20"/>
      <c r="R350" s="20"/>
      <c r="S350" s="20"/>
      <c r="T350" s="20"/>
      <c r="U350" s="20"/>
      <c r="V350" s="20"/>
      <c r="W350" s="20"/>
      <c r="X350" s="20"/>
    </row>
    <row r="351" spans="17:24" ht="12.75">
      <c r="Q351" s="20"/>
      <c r="R351" s="20"/>
      <c r="S351" s="20"/>
      <c r="T351" s="20"/>
      <c r="U351" s="20"/>
      <c r="V351" s="20"/>
      <c r="W351" s="20"/>
      <c r="X351" s="20"/>
    </row>
    <row r="352" spans="17:24" ht="12.75">
      <c r="Q352" s="20"/>
      <c r="R352" s="20"/>
      <c r="S352" s="20"/>
      <c r="T352" s="20"/>
      <c r="U352" s="20"/>
      <c r="V352" s="20"/>
      <c r="W352" s="20"/>
      <c r="X352" s="20"/>
    </row>
    <row r="353" spans="17:24" ht="12.75">
      <c r="Q353" s="20"/>
      <c r="R353" s="20"/>
      <c r="S353" s="20"/>
      <c r="T353" s="20"/>
      <c r="U353" s="20"/>
      <c r="V353" s="20"/>
      <c r="W353" s="20"/>
      <c r="X353" s="20"/>
    </row>
    <row r="354" spans="17:24" ht="12.75">
      <c r="Q354" s="20"/>
      <c r="R354" s="20"/>
      <c r="S354" s="20"/>
      <c r="T354" s="20"/>
      <c r="U354" s="20"/>
      <c r="V354" s="20"/>
      <c r="W354" s="20"/>
      <c r="X354" s="20"/>
    </row>
    <row r="355" spans="17:24" ht="12.75">
      <c r="Q355" s="20"/>
      <c r="R355" s="20"/>
      <c r="S355" s="20"/>
      <c r="T355" s="20"/>
      <c r="U355" s="20"/>
      <c r="V355" s="20"/>
      <c r="W355" s="20"/>
      <c r="X355" s="20"/>
    </row>
    <row r="356" spans="17:24" ht="12.75">
      <c r="Q356" s="20"/>
      <c r="R356" s="20"/>
      <c r="S356" s="20"/>
      <c r="T356" s="20"/>
      <c r="U356" s="20"/>
      <c r="V356" s="20"/>
      <c r="W356" s="20"/>
      <c r="X356" s="20"/>
    </row>
    <row r="357" spans="17:24" ht="12.75">
      <c r="Q357" s="20"/>
      <c r="R357" s="20"/>
      <c r="S357" s="20"/>
      <c r="T357" s="20"/>
      <c r="U357" s="20"/>
      <c r="V357" s="20"/>
      <c r="W357" s="20"/>
      <c r="X357" s="20"/>
    </row>
    <row r="358" spans="17:24" ht="12.75">
      <c r="Q358" s="20"/>
      <c r="R358" s="20"/>
      <c r="S358" s="20"/>
      <c r="T358" s="20"/>
      <c r="U358" s="20"/>
      <c r="V358" s="20"/>
      <c r="W358" s="20"/>
      <c r="X358" s="20"/>
    </row>
    <row r="359" spans="17:24" ht="12.75">
      <c r="Q359" s="20"/>
      <c r="R359" s="20"/>
      <c r="S359" s="20"/>
      <c r="T359" s="20"/>
      <c r="U359" s="20"/>
      <c r="V359" s="20"/>
      <c r="W359" s="20"/>
      <c r="X359" s="20"/>
    </row>
    <row r="360" spans="17:24" ht="12.75">
      <c r="Q360" s="20"/>
      <c r="R360" s="20"/>
      <c r="S360" s="20"/>
      <c r="T360" s="20"/>
      <c r="U360" s="20"/>
      <c r="V360" s="20"/>
      <c r="W360" s="20"/>
      <c r="X360" s="20"/>
    </row>
    <row r="361" spans="17:24" ht="12.75">
      <c r="Q361" s="20"/>
      <c r="R361" s="20"/>
      <c r="S361" s="20"/>
      <c r="T361" s="20"/>
      <c r="U361" s="20"/>
      <c r="V361" s="20"/>
      <c r="W361" s="20"/>
      <c r="X361" s="20"/>
    </row>
    <row r="362" spans="17:24" ht="12.75">
      <c r="Q362" s="20"/>
      <c r="R362" s="20"/>
      <c r="S362" s="20"/>
      <c r="T362" s="20"/>
      <c r="U362" s="20"/>
      <c r="V362" s="20"/>
      <c r="W362" s="20"/>
      <c r="X362" s="20"/>
    </row>
    <row r="363" spans="17:24" ht="12.75">
      <c r="Q363" s="20"/>
      <c r="R363" s="20"/>
      <c r="S363" s="20"/>
      <c r="T363" s="20"/>
      <c r="U363" s="20"/>
      <c r="V363" s="20"/>
      <c r="W363" s="20"/>
      <c r="X363" s="20"/>
    </row>
    <row r="364" spans="17:24" ht="12.75">
      <c r="Q364" s="20"/>
      <c r="R364" s="20"/>
      <c r="S364" s="20"/>
      <c r="T364" s="20"/>
      <c r="U364" s="20"/>
      <c r="V364" s="20"/>
      <c r="W364" s="20"/>
      <c r="X364" s="20"/>
    </row>
    <row r="365" spans="17:24" ht="12.75">
      <c r="Q365" s="20"/>
      <c r="R365" s="20"/>
      <c r="S365" s="20"/>
      <c r="T365" s="20"/>
      <c r="U365" s="20"/>
      <c r="V365" s="20"/>
      <c r="W365" s="20"/>
      <c r="X365" s="20"/>
    </row>
    <row r="366" spans="17:24" ht="12.75">
      <c r="Q366" s="20"/>
      <c r="R366" s="20"/>
      <c r="S366" s="20"/>
      <c r="T366" s="20"/>
      <c r="U366" s="20"/>
      <c r="V366" s="20"/>
      <c r="W366" s="20"/>
      <c r="X366" s="20"/>
    </row>
    <row r="367" spans="17:24" ht="12.75">
      <c r="Q367" s="20"/>
      <c r="R367" s="20"/>
      <c r="S367" s="20"/>
      <c r="T367" s="20"/>
      <c r="U367" s="20"/>
      <c r="V367" s="20"/>
      <c r="W367" s="20"/>
      <c r="X367" s="20"/>
    </row>
    <row r="368" spans="17:24" ht="12.75">
      <c r="Q368" s="20"/>
      <c r="R368" s="20"/>
      <c r="S368" s="20"/>
      <c r="T368" s="20"/>
      <c r="U368" s="20"/>
      <c r="V368" s="20"/>
      <c r="W368" s="20"/>
      <c r="X368" s="20"/>
    </row>
    <row r="369" spans="17:24" ht="12.75">
      <c r="Q369" s="20"/>
      <c r="R369" s="20"/>
      <c r="S369" s="20"/>
      <c r="T369" s="20"/>
      <c r="U369" s="20"/>
      <c r="V369" s="20"/>
      <c r="W369" s="20"/>
      <c r="X369" s="20"/>
    </row>
    <row r="370" spans="17:24" ht="12.75">
      <c r="Q370" s="20"/>
      <c r="R370" s="20"/>
      <c r="S370" s="20"/>
      <c r="T370" s="20"/>
      <c r="U370" s="20"/>
      <c r="V370" s="20"/>
      <c r="W370" s="20"/>
      <c r="X370" s="20"/>
    </row>
    <row r="371" spans="17:24" ht="12.75">
      <c r="Q371" s="20"/>
      <c r="R371" s="20"/>
      <c r="S371" s="20"/>
      <c r="T371" s="20"/>
      <c r="U371" s="20"/>
      <c r="V371" s="20"/>
      <c r="W371" s="20"/>
      <c r="X371" s="20"/>
    </row>
    <row r="372" spans="17:24" ht="12.75">
      <c r="Q372" s="20"/>
      <c r="R372" s="20"/>
      <c r="S372" s="20"/>
      <c r="T372" s="20"/>
      <c r="U372" s="20"/>
      <c r="V372" s="20"/>
      <c r="W372" s="20"/>
      <c r="X372" s="20"/>
    </row>
    <row r="373" spans="17:24" ht="12.75">
      <c r="Q373" s="20"/>
      <c r="R373" s="20"/>
      <c r="S373" s="20"/>
      <c r="T373" s="20"/>
      <c r="U373" s="20"/>
      <c r="V373" s="20"/>
      <c r="W373" s="20"/>
      <c r="X373" s="20"/>
    </row>
    <row r="374" spans="17:24" ht="12.75">
      <c r="Q374" s="20"/>
      <c r="R374" s="20"/>
      <c r="S374" s="20"/>
      <c r="T374" s="20"/>
      <c r="U374" s="20"/>
      <c r="V374" s="20"/>
      <c r="W374" s="20"/>
      <c r="X374" s="20"/>
    </row>
    <row r="375" spans="17:24" ht="12.75">
      <c r="Q375" s="20"/>
      <c r="R375" s="20"/>
      <c r="S375" s="20"/>
      <c r="T375" s="20"/>
      <c r="U375" s="20"/>
      <c r="V375" s="20"/>
      <c r="W375" s="20"/>
      <c r="X375" s="20"/>
    </row>
    <row r="376" spans="17:24" ht="12.75">
      <c r="Q376" s="20"/>
      <c r="R376" s="20"/>
      <c r="S376" s="20"/>
      <c r="T376" s="20"/>
      <c r="U376" s="20"/>
      <c r="V376" s="20"/>
      <c r="W376" s="20"/>
      <c r="X376" s="20"/>
    </row>
    <row r="377" spans="17:24" ht="12.75">
      <c r="Q377" s="20"/>
      <c r="R377" s="20"/>
      <c r="S377" s="20"/>
      <c r="T377" s="20"/>
      <c r="U377" s="20"/>
      <c r="V377" s="20"/>
      <c r="W377" s="20"/>
      <c r="X377" s="20"/>
    </row>
    <row r="378" spans="17:24" ht="12.75">
      <c r="Q378" s="20"/>
      <c r="R378" s="20"/>
      <c r="S378" s="20"/>
      <c r="T378" s="20"/>
      <c r="U378" s="20"/>
      <c r="V378" s="20"/>
      <c r="W378" s="20"/>
      <c r="X378" s="20"/>
    </row>
    <row r="379" spans="17:24" ht="12.75">
      <c r="Q379" s="20"/>
      <c r="R379" s="20"/>
      <c r="S379" s="20"/>
      <c r="T379" s="20"/>
      <c r="U379" s="20"/>
      <c r="V379" s="20"/>
      <c r="W379" s="20"/>
      <c r="X379" s="20"/>
    </row>
    <row r="380" spans="17:24" ht="12.75">
      <c r="Q380" s="20"/>
      <c r="R380" s="20"/>
      <c r="S380" s="20"/>
      <c r="T380" s="20"/>
      <c r="U380" s="20"/>
      <c r="V380" s="20"/>
      <c r="W380" s="20"/>
      <c r="X380" s="20"/>
    </row>
    <row r="381" spans="17:24" ht="12.75">
      <c r="Q381" s="20"/>
      <c r="R381" s="20"/>
      <c r="S381" s="20"/>
      <c r="T381" s="20"/>
      <c r="U381" s="20"/>
      <c r="V381" s="20"/>
      <c r="W381" s="20"/>
      <c r="X381" s="20"/>
    </row>
    <row r="382" spans="17:24" ht="12.75">
      <c r="Q382" s="20"/>
      <c r="R382" s="20"/>
      <c r="S382" s="20"/>
      <c r="T382" s="20"/>
      <c r="U382" s="20"/>
      <c r="V382" s="20"/>
      <c r="W382" s="20"/>
      <c r="X382" s="20"/>
    </row>
    <row r="383" spans="17:24" ht="12.75">
      <c r="Q383" s="20"/>
      <c r="R383" s="20"/>
      <c r="S383" s="20"/>
      <c r="T383" s="20"/>
      <c r="U383" s="20"/>
      <c r="V383" s="20"/>
      <c r="W383" s="20"/>
      <c r="X383" s="20"/>
    </row>
    <row r="384" spans="17:24" ht="12.75">
      <c r="Q384" s="20"/>
      <c r="R384" s="20"/>
      <c r="S384" s="20"/>
      <c r="T384" s="20"/>
      <c r="U384" s="20"/>
      <c r="V384" s="20"/>
      <c r="W384" s="20"/>
      <c r="X384" s="20"/>
    </row>
    <row r="385" spans="17:24" ht="12.75">
      <c r="Q385" s="20"/>
      <c r="R385" s="20"/>
      <c r="S385" s="20"/>
      <c r="T385" s="20"/>
      <c r="U385" s="20"/>
      <c r="V385" s="20"/>
      <c r="W385" s="20"/>
      <c r="X385" s="20"/>
    </row>
    <row r="386" spans="17:24" ht="12.75">
      <c r="Q386" s="20"/>
      <c r="R386" s="20"/>
      <c r="S386" s="20"/>
      <c r="T386" s="20"/>
      <c r="U386" s="20"/>
      <c r="V386" s="20"/>
      <c r="W386" s="20"/>
      <c r="X386" s="20"/>
    </row>
    <row r="387" spans="17:24" ht="12.75">
      <c r="Q387" s="20"/>
      <c r="R387" s="20"/>
      <c r="S387" s="20"/>
      <c r="T387" s="20"/>
      <c r="U387" s="20"/>
      <c r="V387" s="20"/>
      <c r="W387" s="20"/>
      <c r="X387" s="20"/>
    </row>
    <row r="388" spans="17:24" ht="12.75">
      <c r="Q388" s="20"/>
      <c r="R388" s="20"/>
      <c r="S388" s="20"/>
      <c r="T388" s="20"/>
      <c r="U388" s="20"/>
      <c r="V388" s="20"/>
      <c r="W388" s="20"/>
      <c r="X388" s="20"/>
    </row>
    <row r="389" spans="17:24" ht="12.75">
      <c r="Q389" s="20"/>
      <c r="R389" s="20"/>
      <c r="S389" s="20"/>
      <c r="T389" s="20"/>
      <c r="U389" s="20"/>
      <c r="V389" s="20"/>
      <c r="W389" s="20"/>
      <c r="X389" s="20"/>
    </row>
    <row r="390" spans="17:24" ht="12.75">
      <c r="Q390" s="20"/>
      <c r="R390" s="20"/>
      <c r="S390" s="20"/>
      <c r="T390" s="20"/>
      <c r="U390" s="20"/>
      <c r="V390" s="20"/>
      <c r="W390" s="20"/>
      <c r="X390" s="20"/>
    </row>
    <row r="391" spans="17:24" ht="12.75">
      <c r="Q391" s="20"/>
      <c r="R391" s="20"/>
      <c r="S391" s="20"/>
      <c r="T391" s="20"/>
      <c r="U391" s="20"/>
      <c r="V391" s="20"/>
      <c r="W391" s="20"/>
      <c r="X391" s="20"/>
    </row>
    <row r="392" spans="17:24" ht="12.75">
      <c r="Q392" s="20"/>
      <c r="R392" s="20"/>
      <c r="S392" s="20"/>
      <c r="T392" s="20"/>
      <c r="U392" s="20"/>
      <c r="V392" s="20"/>
      <c r="W392" s="20"/>
      <c r="X392" s="20"/>
    </row>
    <row r="393" spans="17:24" ht="12.75">
      <c r="Q393" s="20"/>
      <c r="R393" s="20"/>
      <c r="S393" s="20"/>
      <c r="T393" s="20"/>
      <c r="U393" s="20"/>
      <c r="V393" s="20"/>
      <c r="W393" s="20"/>
      <c r="X393" s="20"/>
    </row>
    <row r="394" spans="17:24" ht="12.75">
      <c r="Q394" s="20"/>
      <c r="R394" s="20"/>
      <c r="S394" s="20"/>
      <c r="T394" s="20"/>
      <c r="U394" s="20"/>
      <c r="V394" s="20"/>
      <c r="W394" s="20"/>
      <c r="X394" s="20"/>
    </row>
    <row r="395" spans="17:24" ht="12.75">
      <c r="Q395" s="20"/>
      <c r="R395" s="20"/>
      <c r="S395" s="20"/>
      <c r="T395" s="20"/>
      <c r="U395" s="20"/>
      <c r="V395" s="20"/>
      <c r="W395" s="20"/>
      <c r="X395" s="20"/>
    </row>
    <row r="396" spans="17:24" ht="12.75">
      <c r="Q396" s="20"/>
      <c r="R396" s="20"/>
      <c r="S396" s="20"/>
      <c r="T396" s="20"/>
      <c r="U396" s="20"/>
      <c r="V396" s="20"/>
      <c r="W396" s="20"/>
      <c r="X396" s="20"/>
    </row>
    <row r="397" spans="17:24" ht="12.75">
      <c r="Q397" s="20"/>
      <c r="R397" s="20"/>
      <c r="S397" s="20"/>
      <c r="T397" s="20"/>
      <c r="U397" s="20"/>
      <c r="V397" s="20"/>
      <c r="W397" s="20"/>
      <c r="X397" s="20"/>
    </row>
    <row r="398" spans="17:24" ht="12.75">
      <c r="Q398" s="20"/>
      <c r="R398" s="20"/>
      <c r="S398" s="20"/>
      <c r="T398" s="20"/>
      <c r="U398" s="20"/>
      <c r="V398" s="20"/>
      <c r="W398" s="20"/>
      <c r="X398" s="20"/>
    </row>
    <row r="399" spans="17:24" ht="12.75">
      <c r="Q399" s="20"/>
      <c r="R399" s="20"/>
      <c r="S399" s="20"/>
      <c r="T399" s="20"/>
      <c r="U399" s="20"/>
      <c r="V399" s="20"/>
      <c r="W399" s="20"/>
      <c r="X399" s="20"/>
    </row>
    <row r="400" spans="17:24" ht="12.75">
      <c r="Q400" s="20"/>
      <c r="R400" s="20"/>
      <c r="S400" s="20"/>
      <c r="T400" s="20"/>
      <c r="U400" s="20"/>
      <c r="V400" s="20"/>
      <c r="W400" s="20"/>
      <c r="X400" s="20"/>
    </row>
    <row r="401" spans="17:24" ht="12.75">
      <c r="Q401" s="20"/>
      <c r="R401" s="20"/>
      <c r="S401" s="20"/>
      <c r="T401" s="20"/>
      <c r="U401" s="20"/>
      <c r="V401" s="20"/>
      <c r="W401" s="20"/>
      <c r="X401" s="20"/>
    </row>
    <row r="402" spans="17:24" ht="12.75">
      <c r="Q402" s="20"/>
      <c r="R402" s="20"/>
      <c r="S402" s="20"/>
      <c r="T402" s="20"/>
      <c r="U402" s="20"/>
      <c r="V402" s="20"/>
      <c r="W402" s="20"/>
      <c r="X402" s="20"/>
    </row>
    <row r="403" spans="17:24" ht="12.75">
      <c r="Q403" s="20"/>
      <c r="R403" s="20"/>
      <c r="S403" s="20"/>
      <c r="T403" s="20"/>
      <c r="U403" s="20"/>
      <c r="V403" s="20"/>
      <c r="W403" s="20"/>
      <c r="X403" s="20"/>
    </row>
    <row r="404" spans="17:24" ht="12.75">
      <c r="Q404" s="20"/>
      <c r="R404" s="20"/>
      <c r="S404" s="20"/>
      <c r="T404" s="20"/>
      <c r="U404" s="20"/>
      <c r="V404" s="20"/>
      <c r="W404" s="20"/>
      <c r="X404" s="20"/>
    </row>
    <row r="405" spans="17:24" ht="12.75">
      <c r="Q405" s="20"/>
      <c r="R405" s="20"/>
      <c r="S405" s="20"/>
      <c r="T405" s="20"/>
      <c r="U405" s="20"/>
      <c r="V405" s="20"/>
      <c r="W405" s="20"/>
      <c r="X405" s="20"/>
    </row>
    <row r="406" spans="17:24" ht="12.75">
      <c r="Q406" s="20"/>
      <c r="R406" s="20"/>
      <c r="S406" s="20"/>
      <c r="T406" s="20"/>
      <c r="U406" s="20"/>
      <c r="V406" s="20"/>
      <c r="W406" s="20"/>
      <c r="X406" s="20"/>
    </row>
    <row r="407" spans="17:24" ht="12.75">
      <c r="Q407" s="20"/>
      <c r="R407" s="20"/>
      <c r="S407" s="20"/>
      <c r="T407" s="20"/>
      <c r="U407" s="20"/>
      <c r="V407" s="20"/>
      <c r="W407" s="20"/>
      <c r="X407" s="20"/>
    </row>
    <row r="408" spans="17:24" ht="12.75">
      <c r="Q408" s="20"/>
      <c r="R408" s="20"/>
      <c r="S408" s="20"/>
      <c r="T408" s="20"/>
      <c r="U408" s="20"/>
      <c r="V408" s="20"/>
      <c r="W408" s="20"/>
      <c r="X408" s="20"/>
    </row>
    <row r="409" spans="17:24" ht="12.75">
      <c r="Q409" s="20"/>
      <c r="R409" s="20"/>
      <c r="S409" s="20"/>
      <c r="T409" s="20"/>
      <c r="U409" s="20"/>
      <c r="V409" s="20"/>
      <c r="W409" s="20"/>
      <c r="X409" s="20"/>
    </row>
    <row r="410" spans="17:24" ht="12.75">
      <c r="Q410" s="20"/>
      <c r="R410" s="20"/>
      <c r="S410" s="20"/>
      <c r="T410" s="20"/>
      <c r="U410" s="20"/>
      <c r="V410" s="20"/>
      <c r="W410" s="20"/>
      <c r="X410" s="20"/>
    </row>
    <row r="411" spans="17:24" ht="12.75">
      <c r="Q411" s="20"/>
      <c r="R411" s="20"/>
      <c r="S411" s="20"/>
      <c r="T411" s="20"/>
      <c r="U411" s="20"/>
      <c r="V411" s="20"/>
      <c r="W411" s="20"/>
      <c r="X411" s="20"/>
    </row>
    <row r="412" spans="17:24" ht="12.75">
      <c r="Q412" s="20"/>
      <c r="R412" s="20"/>
      <c r="S412" s="20"/>
      <c r="T412" s="20"/>
      <c r="U412" s="20"/>
      <c r="V412" s="20"/>
      <c r="W412" s="20"/>
      <c r="X412" s="20"/>
    </row>
    <row r="413" spans="17:24" ht="12.75">
      <c r="Q413" s="20"/>
      <c r="R413" s="20"/>
      <c r="S413" s="20"/>
      <c r="T413" s="20"/>
      <c r="U413" s="20"/>
      <c r="V413" s="20"/>
      <c r="W413" s="20"/>
      <c r="X413" s="20"/>
    </row>
    <row r="414" spans="17:24" ht="12.75">
      <c r="Q414" s="20"/>
      <c r="R414" s="20"/>
      <c r="S414" s="20"/>
      <c r="T414" s="20"/>
      <c r="U414" s="20"/>
      <c r="V414" s="20"/>
      <c r="W414" s="20"/>
      <c r="X414" s="20"/>
    </row>
    <row r="415" spans="17:24" ht="12.75">
      <c r="Q415" s="20"/>
      <c r="R415" s="20"/>
      <c r="S415" s="20"/>
      <c r="T415" s="20"/>
      <c r="U415" s="20"/>
      <c r="V415" s="20"/>
      <c r="W415" s="20"/>
      <c r="X415" s="20"/>
    </row>
    <row r="416" spans="17:24" ht="12.75">
      <c r="Q416" s="20"/>
      <c r="R416" s="20"/>
      <c r="S416" s="20"/>
      <c r="T416" s="20"/>
      <c r="U416" s="20"/>
      <c r="V416" s="20"/>
      <c r="W416" s="20"/>
      <c r="X416" s="20"/>
    </row>
    <row r="417" spans="17:24" ht="12.75">
      <c r="Q417" s="20"/>
      <c r="R417" s="20"/>
      <c r="S417" s="20"/>
      <c r="T417" s="20"/>
      <c r="U417" s="20"/>
      <c r="V417" s="20"/>
      <c r="W417" s="20"/>
      <c r="X417" s="20"/>
    </row>
    <row r="418" spans="17:24" ht="12.75">
      <c r="Q418" s="20"/>
      <c r="R418" s="20"/>
      <c r="S418" s="20"/>
      <c r="T418" s="20"/>
      <c r="U418" s="20"/>
      <c r="V418" s="20"/>
      <c r="W418" s="20"/>
      <c r="X418" s="20"/>
    </row>
    <row r="419" spans="17:24" ht="12.75">
      <c r="Q419" s="20"/>
      <c r="R419" s="20"/>
      <c r="S419" s="20"/>
      <c r="T419" s="20"/>
      <c r="U419" s="20"/>
      <c r="V419" s="20"/>
      <c r="W419" s="20"/>
      <c r="X419" s="20"/>
    </row>
    <row r="420" spans="17:24" ht="12.75">
      <c r="Q420" s="20"/>
      <c r="R420" s="20"/>
      <c r="S420" s="20"/>
      <c r="T420" s="20"/>
      <c r="U420" s="20"/>
      <c r="V420" s="20"/>
      <c r="W420" s="20"/>
      <c r="X420" s="20"/>
    </row>
    <row r="421" spans="17:24" ht="12.75">
      <c r="Q421" s="20"/>
      <c r="R421" s="20"/>
      <c r="S421" s="20"/>
      <c r="T421" s="20"/>
      <c r="U421" s="20"/>
      <c r="V421" s="20"/>
      <c r="W421" s="20"/>
      <c r="X421" s="20"/>
    </row>
    <row r="422" spans="17:24" ht="12.75">
      <c r="Q422" s="20"/>
      <c r="R422" s="20"/>
      <c r="S422" s="20"/>
      <c r="T422" s="20"/>
      <c r="U422" s="20"/>
      <c r="V422" s="20"/>
      <c r="W422" s="20"/>
      <c r="X422" s="20"/>
    </row>
    <row r="423" spans="17:24" ht="12.75">
      <c r="Q423" s="20"/>
      <c r="R423" s="20"/>
      <c r="S423" s="20"/>
      <c r="T423" s="20"/>
      <c r="U423" s="20"/>
      <c r="V423" s="20"/>
      <c r="W423" s="20"/>
      <c r="X423" s="20"/>
    </row>
    <row r="424" spans="17:24" ht="12.75">
      <c r="Q424" s="20"/>
      <c r="R424" s="20"/>
      <c r="S424" s="20"/>
      <c r="T424" s="20"/>
      <c r="U424" s="20"/>
      <c r="V424" s="20"/>
      <c r="W424" s="20"/>
      <c r="X424" s="20"/>
    </row>
    <row r="425" spans="17:24" ht="12.75">
      <c r="Q425" s="20"/>
      <c r="R425" s="20"/>
      <c r="S425" s="20"/>
      <c r="T425" s="20"/>
      <c r="U425" s="20"/>
      <c r="V425" s="20"/>
      <c r="W425" s="20"/>
      <c r="X425" s="20"/>
    </row>
    <row r="426" spans="17:24" ht="12.75">
      <c r="Q426" s="20"/>
      <c r="R426" s="20"/>
      <c r="S426" s="20"/>
      <c r="T426" s="20"/>
      <c r="U426" s="20"/>
      <c r="V426" s="20"/>
      <c r="W426" s="20"/>
      <c r="X426" s="20"/>
    </row>
    <row r="427" spans="17:24" ht="12.75">
      <c r="Q427" s="20"/>
      <c r="R427" s="20"/>
      <c r="S427" s="20"/>
      <c r="T427" s="20"/>
      <c r="U427" s="20"/>
      <c r="V427" s="20"/>
      <c r="W427" s="20"/>
      <c r="X427" s="20"/>
    </row>
    <row r="428" spans="17:24" ht="12.75">
      <c r="Q428" s="20"/>
      <c r="R428" s="20"/>
      <c r="S428" s="20"/>
      <c r="T428" s="20"/>
      <c r="U428" s="20"/>
      <c r="V428" s="20"/>
      <c r="W428" s="20"/>
      <c r="X428" s="20"/>
    </row>
    <row r="429" spans="17:24" ht="12.75">
      <c r="Q429" s="20"/>
      <c r="R429" s="20"/>
      <c r="S429" s="20"/>
      <c r="T429" s="20"/>
      <c r="U429" s="20"/>
      <c r="V429" s="20"/>
      <c r="W429" s="20"/>
      <c r="X429" s="20"/>
    </row>
    <row r="430" spans="17:24" ht="12.75">
      <c r="Q430" s="20"/>
      <c r="R430" s="20"/>
      <c r="S430" s="20"/>
      <c r="T430" s="20"/>
      <c r="U430" s="20"/>
      <c r="V430" s="20"/>
      <c r="W430" s="20"/>
      <c r="X430" s="20"/>
    </row>
    <row r="431" spans="17:24" ht="12.75">
      <c r="Q431" s="20"/>
      <c r="R431" s="20"/>
      <c r="S431" s="20"/>
      <c r="T431" s="20"/>
      <c r="U431" s="20"/>
      <c r="V431" s="20"/>
      <c r="W431" s="20"/>
      <c r="X431" s="20"/>
    </row>
    <row r="432" spans="17:24" ht="12.75">
      <c r="Q432" s="20"/>
      <c r="R432" s="20"/>
      <c r="S432" s="20"/>
      <c r="T432" s="20"/>
      <c r="U432" s="20"/>
      <c r="V432" s="20"/>
      <c r="W432" s="20"/>
      <c r="X432" s="20"/>
    </row>
    <row r="433" spans="17:24" ht="12.75">
      <c r="Q433" s="20"/>
      <c r="R433" s="20"/>
      <c r="S433" s="20"/>
      <c r="T433" s="20"/>
      <c r="U433" s="20"/>
      <c r="V433" s="20"/>
      <c r="W433" s="20"/>
      <c r="X433" s="20"/>
    </row>
    <row r="434" spans="17:24" ht="12.75">
      <c r="Q434" s="20"/>
      <c r="R434" s="20"/>
      <c r="S434" s="20"/>
      <c r="T434" s="20"/>
      <c r="U434" s="20"/>
      <c r="V434" s="20"/>
      <c r="W434" s="20"/>
      <c r="X434" s="20"/>
    </row>
    <row r="435" spans="17:24" ht="12.75">
      <c r="Q435" s="20"/>
      <c r="R435" s="20"/>
      <c r="S435" s="20"/>
      <c r="T435" s="20"/>
      <c r="U435" s="20"/>
      <c r="V435" s="20"/>
      <c r="W435" s="20"/>
      <c r="X435" s="20"/>
    </row>
    <row r="436" spans="17:24" ht="12.75">
      <c r="Q436" s="20"/>
      <c r="R436" s="20"/>
      <c r="S436" s="20"/>
      <c r="T436" s="20"/>
      <c r="U436" s="20"/>
      <c r="V436" s="20"/>
      <c r="W436" s="20"/>
      <c r="X436" s="20"/>
    </row>
    <row r="437" spans="17:24" ht="12.75">
      <c r="Q437" s="20"/>
      <c r="R437" s="20"/>
      <c r="S437" s="20"/>
      <c r="T437" s="20"/>
      <c r="U437" s="20"/>
      <c r="V437" s="20"/>
      <c r="W437" s="20"/>
      <c r="X437" s="20"/>
    </row>
    <row r="438" spans="17:24" ht="12.75">
      <c r="Q438" s="20"/>
      <c r="R438" s="20"/>
      <c r="S438" s="20"/>
      <c r="T438" s="20"/>
      <c r="U438" s="20"/>
      <c r="V438" s="20"/>
      <c r="W438" s="20"/>
      <c r="X438" s="20"/>
    </row>
    <row r="439" spans="17:24" ht="12.75">
      <c r="Q439" s="20"/>
      <c r="R439" s="20"/>
      <c r="S439" s="20"/>
      <c r="T439" s="20"/>
      <c r="U439" s="20"/>
      <c r="V439" s="20"/>
      <c r="W439" s="20"/>
      <c r="X439" s="20"/>
    </row>
    <row r="440" spans="17:24" ht="12.75">
      <c r="Q440" s="20"/>
      <c r="R440" s="20"/>
      <c r="S440" s="20"/>
      <c r="T440" s="20"/>
      <c r="U440" s="20"/>
      <c r="V440" s="20"/>
      <c r="W440" s="20"/>
      <c r="X440" s="20"/>
    </row>
    <row r="441" spans="17:24" ht="12.75">
      <c r="Q441" s="20"/>
      <c r="R441" s="20"/>
      <c r="S441" s="20"/>
      <c r="T441" s="20"/>
      <c r="U441" s="20"/>
      <c r="V441" s="20"/>
      <c r="W441" s="20"/>
      <c r="X441" s="20"/>
    </row>
    <row r="442" spans="17:24" ht="12.75">
      <c r="Q442" s="20"/>
      <c r="R442" s="20"/>
      <c r="S442" s="20"/>
      <c r="T442" s="20"/>
      <c r="U442" s="20"/>
      <c r="V442" s="20"/>
      <c r="W442" s="20"/>
      <c r="X442" s="20"/>
    </row>
    <row r="443" spans="17:24" ht="12.75">
      <c r="Q443" s="20"/>
      <c r="R443" s="20"/>
      <c r="S443" s="20"/>
      <c r="T443" s="20"/>
      <c r="U443" s="20"/>
      <c r="V443" s="20"/>
      <c r="W443" s="20"/>
      <c r="X443" s="20"/>
    </row>
    <row r="444" spans="17:24" ht="12.75">
      <c r="Q444" s="20"/>
      <c r="R444" s="20"/>
      <c r="S444" s="20"/>
      <c r="T444" s="20"/>
      <c r="U444" s="20"/>
      <c r="V444" s="20"/>
      <c r="W444" s="20"/>
      <c r="X444" s="20"/>
    </row>
    <row r="445" spans="17:24" ht="12.75">
      <c r="Q445" s="20"/>
      <c r="R445" s="20"/>
      <c r="S445" s="20"/>
      <c r="T445" s="20"/>
      <c r="U445" s="20"/>
      <c r="V445" s="20"/>
      <c r="W445" s="20"/>
      <c r="X445" s="20"/>
    </row>
    <row r="446" spans="17:24" ht="12.75">
      <c r="Q446" s="20"/>
      <c r="R446" s="20"/>
      <c r="S446" s="20"/>
      <c r="T446" s="20"/>
      <c r="U446" s="20"/>
      <c r="V446" s="20"/>
      <c r="W446" s="20"/>
      <c r="X446" s="20"/>
    </row>
    <row r="447" spans="17:24" ht="12.75">
      <c r="Q447" s="20"/>
      <c r="R447" s="20"/>
      <c r="S447" s="20"/>
      <c r="T447" s="20"/>
      <c r="U447" s="20"/>
      <c r="V447" s="20"/>
      <c r="W447" s="20"/>
      <c r="X447" s="20"/>
    </row>
    <row r="448" spans="17:24" ht="12.75">
      <c r="Q448" s="20"/>
      <c r="R448" s="20"/>
      <c r="S448" s="20"/>
      <c r="T448" s="20"/>
      <c r="U448" s="20"/>
      <c r="V448" s="20"/>
      <c r="W448" s="20"/>
      <c r="X448" s="20"/>
    </row>
    <row r="449" spans="17:24" ht="12.75">
      <c r="Q449" s="20"/>
      <c r="R449" s="20"/>
      <c r="S449" s="20"/>
      <c r="T449" s="20"/>
      <c r="U449" s="20"/>
      <c r="V449" s="20"/>
      <c r="W449" s="20"/>
      <c r="X449" s="20"/>
    </row>
    <row r="450" spans="17:24" ht="12.75">
      <c r="Q450" s="20"/>
      <c r="R450" s="20"/>
      <c r="S450" s="20"/>
      <c r="T450" s="20"/>
      <c r="U450" s="20"/>
      <c r="V450" s="20"/>
      <c r="W450" s="20"/>
      <c r="X450" s="20"/>
    </row>
    <row r="451" spans="17:24" ht="12.75">
      <c r="Q451" s="20"/>
      <c r="R451" s="20"/>
      <c r="S451" s="20"/>
      <c r="T451" s="20"/>
      <c r="U451" s="20"/>
      <c r="V451" s="20"/>
      <c r="W451" s="20"/>
      <c r="X451" s="20"/>
    </row>
    <row r="452" spans="17:24" ht="12.75">
      <c r="Q452" s="20"/>
      <c r="R452" s="20"/>
      <c r="S452" s="20"/>
      <c r="T452" s="20"/>
      <c r="U452" s="20"/>
      <c r="V452" s="20"/>
      <c r="W452" s="20"/>
      <c r="X452" s="20"/>
    </row>
    <row r="453" spans="17:24" ht="12.75">
      <c r="Q453" s="20"/>
      <c r="R453" s="20"/>
      <c r="S453" s="20"/>
      <c r="T453" s="20"/>
      <c r="U453" s="20"/>
      <c r="V453" s="20"/>
      <c r="W453" s="20"/>
      <c r="X453" s="20"/>
    </row>
    <row r="454" spans="17:24" ht="12.75">
      <c r="Q454" s="20"/>
      <c r="R454" s="20"/>
      <c r="S454" s="20"/>
      <c r="T454" s="20"/>
      <c r="U454" s="20"/>
      <c r="V454" s="20"/>
      <c r="W454" s="20"/>
      <c r="X454" s="20"/>
    </row>
    <row r="455" spans="17:24" ht="12.75">
      <c r="Q455" s="20"/>
      <c r="R455" s="20"/>
      <c r="S455" s="20"/>
      <c r="T455" s="20"/>
      <c r="U455" s="20"/>
      <c r="V455" s="20"/>
      <c r="W455" s="20"/>
      <c r="X455" s="20"/>
    </row>
    <row r="456" spans="17:24" ht="12.75">
      <c r="Q456" s="20"/>
      <c r="R456" s="20"/>
      <c r="S456" s="20"/>
      <c r="T456" s="20"/>
      <c r="U456" s="20"/>
      <c r="V456" s="20"/>
      <c r="W456" s="20"/>
      <c r="X456" s="20"/>
    </row>
    <row r="457" spans="17:24" ht="12.75">
      <c r="Q457" s="20"/>
      <c r="R457" s="20"/>
      <c r="S457" s="20"/>
      <c r="T457" s="20"/>
      <c r="U457" s="20"/>
      <c r="V457" s="20"/>
      <c r="W457" s="20"/>
      <c r="X457" s="20"/>
    </row>
    <row r="458" spans="17:24" ht="12.75">
      <c r="Q458" s="20"/>
      <c r="R458" s="20"/>
      <c r="S458" s="20"/>
      <c r="T458" s="20"/>
      <c r="U458" s="20"/>
      <c r="V458" s="20"/>
      <c r="W458" s="20"/>
      <c r="X458" s="20"/>
    </row>
    <row r="459" spans="17:24" ht="12.75">
      <c r="Q459" s="20"/>
      <c r="R459" s="20"/>
      <c r="S459" s="20"/>
      <c r="T459" s="20"/>
      <c r="U459" s="20"/>
      <c r="V459" s="20"/>
      <c r="W459" s="20"/>
      <c r="X459" s="20"/>
    </row>
    <row r="460" spans="17:24" ht="12.75">
      <c r="Q460" s="20"/>
      <c r="R460" s="20"/>
      <c r="S460" s="20"/>
      <c r="T460" s="20"/>
      <c r="U460" s="20"/>
      <c r="V460" s="20"/>
      <c r="W460" s="20"/>
      <c r="X460" s="20"/>
    </row>
    <row r="461" spans="17:24" ht="12.75">
      <c r="Q461" s="20"/>
      <c r="R461" s="20"/>
      <c r="S461" s="20"/>
      <c r="T461" s="20"/>
      <c r="U461" s="20"/>
      <c r="V461" s="20"/>
      <c r="W461" s="20"/>
      <c r="X461" s="20"/>
    </row>
    <row r="462" spans="17:24" ht="12.75">
      <c r="Q462" s="20"/>
      <c r="R462" s="20"/>
      <c r="S462" s="20"/>
      <c r="T462" s="20"/>
      <c r="U462" s="20"/>
      <c r="V462" s="20"/>
      <c r="W462" s="20"/>
      <c r="X462" s="20"/>
    </row>
    <row r="463" spans="17:24" ht="12.75">
      <c r="Q463" s="20"/>
      <c r="R463" s="20"/>
      <c r="S463" s="20"/>
      <c r="T463" s="20"/>
      <c r="U463" s="20"/>
      <c r="V463" s="20"/>
      <c r="W463" s="20"/>
      <c r="X463" s="20"/>
    </row>
    <row r="464" spans="17:24" ht="12.75">
      <c r="Q464" s="20"/>
      <c r="R464" s="20"/>
      <c r="S464" s="20"/>
      <c r="T464" s="20"/>
      <c r="U464" s="20"/>
      <c r="V464" s="20"/>
      <c r="W464" s="20"/>
      <c r="X464" s="20"/>
    </row>
    <row r="465" spans="17:24" ht="12.75">
      <c r="Q465" s="20"/>
      <c r="R465" s="20"/>
      <c r="S465" s="20"/>
      <c r="T465" s="20"/>
      <c r="U465" s="20"/>
      <c r="V465" s="20"/>
      <c r="W465" s="20"/>
      <c r="X465" s="20"/>
    </row>
    <row r="466" spans="17:24" ht="12.75">
      <c r="Q466" s="20"/>
      <c r="R466" s="20"/>
      <c r="S466" s="20"/>
      <c r="T466" s="20"/>
      <c r="U466" s="20"/>
      <c r="V466" s="20"/>
      <c r="W466" s="20"/>
      <c r="X466" s="20"/>
    </row>
    <row r="467" spans="17:24" ht="12.75">
      <c r="Q467" s="20"/>
      <c r="R467" s="20"/>
      <c r="S467" s="20"/>
      <c r="T467" s="20"/>
      <c r="U467" s="20"/>
      <c r="V467" s="20"/>
      <c r="W467" s="20"/>
      <c r="X467" s="20"/>
    </row>
    <row r="468" spans="17:24" ht="12.75">
      <c r="Q468" s="20"/>
      <c r="R468" s="20"/>
      <c r="S468" s="20"/>
      <c r="T468" s="20"/>
      <c r="U468" s="20"/>
      <c r="V468" s="20"/>
      <c r="W468" s="20"/>
      <c r="X468" s="20"/>
    </row>
    <row r="469" spans="17:24" ht="12.75">
      <c r="Q469" s="20"/>
      <c r="R469" s="20"/>
      <c r="S469" s="20"/>
      <c r="T469" s="20"/>
      <c r="U469" s="20"/>
      <c r="V469" s="20"/>
      <c r="W469" s="20"/>
      <c r="X469" s="20"/>
    </row>
    <row r="470" spans="17:24" ht="12.75">
      <c r="Q470" s="20"/>
      <c r="R470" s="20"/>
      <c r="S470" s="20"/>
      <c r="T470" s="20"/>
      <c r="U470" s="20"/>
      <c r="V470" s="20"/>
      <c r="W470" s="20"/>
      <c r="X470" s="20"/>
    </row>
  </sheetData>
  <sheetProtection/>
  <mergeCells count="17">
    <mergeCell ref="O6:P6"/>
    <mergeCell ref="E6:F6"/>
    <mergeCell ref="G6:H6"/>
    <mergeCell ref="I6:J6"/>
    <mergeCell ref="K6:L6"/>
    <mergeCell ref="O1:P1"/>
    <mergeCell ref="A2:P2"/>
    <mergeCell ref="A4:P4"/>
    <mergeCell ref="A5:A7"/>
    <mergeCell ref="B5:B7"/>
    <mergeCell ref="C5:D5"/>
    <mergeCell ref="E5:H5"/>
    <mergeCell ref="I5:L5"/>
    <mergeCell ref="M5:P5"/>
    <mergeCell ref="C6:C7"/>
    <mergeCell ref="D6:D7"/>
    <mergeCell ref="M6:N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12"/>
  <sheetViews>
    <sheetView zoomScalePageLayoutView="0" workbookViewId="0" topLeftCell="A1">
      <selection activeCell="O40" sqref="O40"/>
    </sheetView>
  </sheetViews>
  <sheetFormatPr defaultColWidth="9.00390625" defaultRowHeight="12.75"/>
  <cols>
    <col min="1" max="1" width="3.875" style="1" customWidth="1"/>
    <col min="2" max="2" width="25.875" style="1" customWidth="1"/>
    <col min="3" max="3" width="8.375" style="1" customWidth="1"/>
    <col min="4" max="4" width="8.625" style="1" customWidth="1"/>
    <col min="5" max="6" width="7.875" style="1" customWidth="1"/>
    <col min="7" max="7" width="8.25390625" style="1" customWidth="1"/>
    <col min="8" max="8" width="8.625" style="1" customWidth="1"/>
    <col min="9" max="9" width="8.375" style="1" customWidth="1"/>
    <col min="10" max="10" width="8.25390625" style="1" customWidth="1"/>
    <col min="11" max="11" width="8.125" style="1" customWidth="1"/>
    <col min="12" max="12" width="8.25390625" style="1" customWidth="1"/>
    <col min="13" max="14" width="8.00390625" style="1" customWidth="1"/>
    <col min="15" max="15" width="7.75390625" style="1" customWidth="1"/>
    <col min="16" max="16" width="8.25390625" style="1" customWidth="1"/>
    <col min="17" max="22" width="4.625" style="1" customWidth="1"/>
    <col min="23" max="16384" width="9.125" style="1" customWidth="1"/>
  </cols>
  <sheetData>
    <row r="1" spans="15:16" ht="12.75">
      <c r="O1" s="512" t="s">
        <v>483</v>
      </c>
      <c r="P1" s="512"/>
    </row>
    <row r="2" spans="1:16" ht="13.5" customHeight="1">
      <c r="A2" s="528" t="s">
        <v>482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2.75" customHeight="1">
      <c r="A3" s="528" t="s">
        <v>481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</row>
    <row r="4" spans="1:16" ht="6.75" customHeight="1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</row>
    <row r="5" spans="1:16" ht="25.5" customHeight="1">
      <c r="A5" s="476" t="s">
        <v>2</v>
      </c>
      <c r="B5" s="509" t="s">
        <v>78</v>
      </c>
      <c r="C5" s="612" t="s">
        <v>480</v>
      </c>
      <c r="D5" s="612"/>
      <c r="E5" s="573" t="s">
        <v>479</v>
      </c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</row>
    <row r="6" spans="1:16" ht="24.75" customHeight="1">
      <c r="A6" s="476"/>
      <c r="B6" s="509"/>
      <c r="C6" s="612"/>
      <c r="D6" s="612"/>
      <c r="E6" s="474" t="s">
        <v>478</v>
      </c>
      <c r="F6" s="474"/>
      <c r="G6" s="611" t="s">
        <v>354</v>
      </c>
      <c r="H6" s="611"/>
      <c r="I6" s="474" t="s">
        <v>477</v>
      </c>
      <c r="J6" s="474"/>
      <c r="K6" s="611" t="s">
        <v>354</v>
      </c>
      <c r="L6" s="611"/>
      <c r="M6" s="474" t="s">
        <v>476</v>
      </c>
      <c r="N6" s="474"/>
      <c r="O6" s="611" t="s">
        <v>354</v>
      </c>
      <c r="P6" s="611"/>
    </row>
    <row r="7" spans="1:16" ht="36.75" customHeight="1">
      <c r="A7" s="476"/>
      <c r="B7" s="509"/>
      <c r="C7" s="338" t="s">
        <v>4</v>
      </c>
      <c r="D7" s="338" t="s">
        <v>5</v>
      </c>
      <c r="E7" s="338" t="s">
        <v>4</v>
      </c>
      <c r="F7" s="338" t="s">
        <v>5</v>
      </c>
      <c r="G7" s="194" t="s">
        <v>4</v>
      </c>
      <c r="H7" s="194" t="s">
        <v>5</v>
      </c>
      <c r="I7" s="338" t="s">
        <v>4</v>
      </c>
      <c r="J7" s="338" t="s">
        <v>5</v>
      </c>
      <c r="K7" s="194" t="s">
        <v>4</v>
      </c>
      <c r="L7" s="194" t="s">
        <v>5</v>
      </c>
      <c r="M7" s="338" t="s">
        <v>4</v>
      </c>
      <c r="N7" s="338" t="s">
        <v>5</v>
      </c>
      <c r="O7" s="194" t="s">
        <v>4</v>
      </c>
      <c r="P7" s="194" t="s">
        <v>5</v>
      </c>
    </row>
    <row r="8" spans="1:16" ht="12" customHeight="1">
      <c r="A8" s="244" t="s">
        <v>8</v>
      </c>
      <c r="B8" s="244" t="s">
        <v>9</v>
      </c>
      <c r="C8" s="60">
        <v>1</v>
      </c>
      <c r="D8" s="60">
        <v>2</v>
      </c>
      <c r="E8" s="60">
        <v>3</v>
      </c>
      <c r="F8" s="60">
        <v>4</v>
      </c>
      <c r="G8" s="61">
        <v>5</v>
      </c>
      <c r="H8" s="61">
        <v>6</v>
      </c>
      <c r="I8" s="60">
        <v>7</v>
      </c>
      <c r="J8" s="60">
        <v>8</v>
      </c>
      <c r="K8" s="61">
        <v>9</v>
      </c>
      <c r="L8" s="61">
        <v>10</v>
      </c>
      <c r="M8" s="60">
        <v>11</v>
      </c>
      <c r="N8" s="60">
        <v>12</v>
      </c>
      <c r="O8" s="61">
        <v>13</v>
      </c>
      <c r="P8" s="61">
        <v>14</v>
      </c>
    </row>
    <row r="9" spans="1:27" ht="12" customHeight="1">
      <c r="A9" s="187">
        <v>1</v>
      </c>
      <c r="B9" s="295" t="s">
        <v>66</v>
      </c>
      <c r="C9" s="56">
        <v>7955</v>
      </c>
      <c r="D9" s="56">
        <v>8669</v>
      </c>
      <c r="E9" s="56">
        <v>74</v>
      </c>
      <c r="F9" s="56">
        <v>58</v>
      </c>
      <c r="G9" s="254">
        <v>0.9302325581395349</v>
      </c>
      <c r="H9" s="254">
        <v>0.6690506402122506</v>
      </c>
      <c r="I9" s="56">
        <v>0</v>
      </c>
      <c r="J9" s="56">
        <v>1</v>
      </c>
      <c r="K9" s="254">
        <v>0</v>
      </c>
      <c r="L9" s="254">
        <v>0.011535355865728458</v>
      </c>
      <c r="M9" s="56">
        <v>74</v>
      </c>
      <c r="N9" s="382">
        <v>59</v>
      </c>
      <c r="O9" s="254">
        <v>0.9302325581395349</v>
      </c>
      <c r="P9" s="254">
        <v>0.680585996077979</v>
      </c>
      <c r="Q9" s="20">
        <f aca="true" t="shared" si="0" ref="Q9:Q36">SUM(E9*100/C9)</f>
        <v>0.9302325581395349</v>
      </c>
      <c r="R9" s="20">
        <f aca="true" t="shared" si="1" ref="R9:R36">SUM(F9*100/D9)</f>
        <v>0.6690506402122506</v>
      </c>
      <c r="S9" s="20">
        <f aca="true" t="shared" si="2" ref="S9:S36">SUM(I9*100/C9)</f>
        <v>0</v>
      </c>
      <c r="T9" s="20">
        <f aca="true" t="shared" si="3" ref="T9:T36">SUM(J9*100/D9)</f>
        <v>0.011535355865728458</v>
      </c>
      <c r="U9" s="20">
        <f aca="true" t="shared" si="4" ref="U9:U36">SUM(M9*100/C9)</f>
        <v>0.9302325581395349</v>
      </c>
      <c r="V9" s="20">
        <f aca="true" t="shared" si="5" ref="V9:V36">SUM(N9*100/D9)</f>
        <v>0.680585996077979</v>
      </c>
      <c r="W9" s="20"/>
      <c r="X9" s="20"/>
      <c r="Y9" s="20"/>
      <c r="Z9" s="20"/>
      <c r="AA9" s="20"/>
    </row>
    <row r="10" spans="1:27" ht="12" customHeight="1">
      <c r="A10" s="187">
        <v>2</v>
      </c>
      <c r="B10" s="295" t="s">
        <v>65</v>
      </c>
      <c r="C10" s="56">
        <v>6782</v>
      </c>
      <c r="D10" s="56">
        <v>6267</v>
      </c>
      <c r="E10" s="56">
        <v>92</v>
      </c>
      <c r="F10" s="56">
        <v>97</v>
      </c>
      <c r="G10" s="254">
        <v>1.3565319964612208</v>
      </c>
      <c r="H10" s="254">
        <v>1.5477900111696186</v>
      </c>
      <c r="I10" s="56">
        <v>2</v>
      </c>
      <c r="J10" s="56">
        <v>9</v>
      </c>
      <c r="K10" s="254">
        <v>0.029489826010026542</v>
      </c>
      <c r="L10" s="254">
        <v>0.14360938247965535</v>
      </c>
      <c r="M10" s="56">
        <v>94</v>
      </c>
      <c r="N10" s="382">
        <v>106</v>
      </c>
      <c r="O10" s="254">
        <v>1.3860218224712475</v>
      </c>
      <c r="P10" s="254">
        <v>1.691399393649274</v>
      </c>
      <c r="Q10" s="20">
        <f t="shared" si="0"/>
        <v>1.3565319964612208</v>
      </c>
      <c r="R10" s="20">
        <f t="shared" si="1"/>
        <v>1.5477900111696186</v>
      </c>
      <c r="S10" s="20">
        <f t="shared" si="2"/>
        <v>0.029489826010026542</v>
      </c>
      <c r="T10" s="20">
        <f t="shared" si="3"/>
        <v>0.14360938247965535</v>
      </c>
      <c r="U10" s="20">
        <f t="shared" si="4"/>
        <v>1.3860218224712475</v>
      </c>
      <c r="V10" s="20">
        <f t="shared" si="5"/>
        <v>1.691399393649274</v>
      </c>
      <c r="W10" s="20"/>
      <c r="X10" s="20"/>
      <c r="Y10" s="20"/>
      <c r="Z10" s="20"/>
      <c r="AA10" s="20"/>
    </row>
    <row r="11" spans="1:27" ht="12" customHeight="1">
      <c r="A11" s="187">
        <v>3</v>
      </c>
      <c r="B11" s="295" t="s">
        <v>64</v>
      </c>
      <c r="C11" s="56">
        <v>2869</v>
      </c>
      <c r="D11" s="56">
        <v>3461</v>
      </c>
      <c r="E11" s="56">
        <v>19</v>
      </c>
      <c r="F11" s="56">
        <v>29</v>
      </c>
      <c r="G11" s="254">
        <v>0.6622516556291391</v>
      </c>
      <c r="H11" s="254">
        <v>0.8379081190407397</v>
      </c>
      <c r="I11" s="56">
        <v>2</v>
      </c>
      <c r="J11" s="56">
        <v>5</v>
      </c>
      <c r="K11" s="254">
        <v>0.06971070059254096</v>
      </c>
      <c r="L11" s="254">
        <v>0.1444669170759896</v>
      </c>
      <c r="M11" s="56">
        <v>21</v>
      </c>
      <c r="N11" s="382">
        <v>34</v>
      </c>
      <c r="O11" s="254">
        <v>0.73196235622168</v>
      </c>
      <c r="P11" s="254">
        <v>0.9823750361167293</v>
      </c>
      <c r="Q11" s="20">
        <f t="shared" si="0"/>
        <v>0.6622516556291391</v>
      </c>
      <c r="R11" s="20">
        <f t="shared" si="1"/>
        <v>0.8379081190407397</v>
      </c>
      <c r="S11" s="20">
        <f t="shared" si="2"/>
        <v>0.06971070059254096</v>
      </c>
      <c r="T11" s="20">
        <f t="shared" si="3"/>
        <v>0.1444669170759896</v>
      </c>
      <c r="U11" s="20">
        <f t="shared" si="4"/>
        <v>0.73196235622168</v>
      </c>
      <c r="V11" s="20">
        <f t="shared" si="5"/>
        <v>0.9823750361167293</v>
      </c>
      <c r="W11" s="20"/>
      <c r="X11" s="20"/>
      <c r="Y11" s="20"/>
      <c r="Z11" s="20"/>
      <c r="AA11" s="20"/>
    </row>
    <row r="12" spans="1:27" ht="12" customHeight="1">
      <c r="A12" s="187">
        <v>4</v>
      </c>
      <c r="B12" s="295" t="s">
        <v>63</v>
      </c>
      <c r="C12" s="56">
        <v>18917</v>
      </c>
      <c r="D12" s="56">
        <v>17093</v>
      </c>
      <c r="E12" s="56">
        <v>152</v>
      </c>
      <c r="F12" s="56">
        <v>160</v>
      </c>
      <c r="G12" s="254">
        <v>0.8035100703071312</v>
      </c>
      <c r="H12" s="254">
        <v>0.9360556953138712</v>
      </c>
      <c r="I12" s="56">
        <v>3</v>
      </c>
      <c r="J12" s="56">
        <v>2</v>
      </c>
      <c r="K12" s="254">
        <v>0.015858751387640747</v>
      </c>
      <c r="L12" s="254">
        <v>0.01170069619142339</v>
      </c>
      <c r="M12" s="56">
        <v>155</v>
      </c>
      <c r="N12" s="382">
        <v>162</v>
      </c>
      <c r="O12" s="254">
        <v>0.8193688216947719</v>
      </c>
      <c r="P12" s="254">
        <v>0.9477563915052946</v>
      </c>
      <c r="Q12" s="20">
        <f t="shared" si="0"/>
        <v>0.8035100703071312</v>
      </c>
      <c r="R12" s="20">
        <f t="shared" si="1"/>
        <v>0.9360556953138712</v>
      </c>
      <c r="S12" s="20">
        <f t="shared" si="2"/>
        <v>0.015858751387640747</v>
      </c>
      <c r="T12" s="20">
        <f t="shared" si="3"/>
        <v>0.01170069619142339</v>
      </c>
      <c r="U12" s="20">
        <f t="shared" si="4"/>
        <v>0.8193688216947719</v>
      </c>
      <c r="V12" s="20">
        <f t="shared" si="5"/>
        <v>0.9477563915052946</v>
      </c>
      <c r="W12" s="20"/>
      <c r="X12" s="20"/>
      <c r="Y12" s="20"/>
      <c r="Z12" s="20"/>
      <c r="AA12" s="20"/>
    </row>
    <row r="13" spans="1:27" ht="12" customHeight="1">
      <c r="A13" s="187">
        <v>5</v>
      </c>
      <c r="B13" s="295" t="s">
        <v>62</v>
      </c>
      <c r="C13" s="56">
        <v>20328</v>
      </c>
      <c r="D13" s="56">
        <v>18134</v>
      </c>
      <c r="E13" s="56">
        <v>188</v>
      </c>
      <c r="F13" s="56">
        <v>243</v>
      </c>
      <c r="G13" s="254">
        <v>0.9248327430145612</v>
      </c>
      <c r="H13" s="254">
        <v>1.3400242638138304</v>
      </c>
      <c r="I13" s="56">
        <v>10</v>
      </c>
      <c r="J13" s="56">
        <v>5</v>
      </c>
      <c r="K13" s="254">
        <v>0.04919323101141283</v>
      </c>
      <c r="L13" s="254">
        <v>0.02757251571633396</v>
      </c>
      <c r="M13" s="56">
        <v>198</v>
      </c>
      <c r="N13" s="382">
        <v>248</v>
      </c>
      <c r="O13" s="254">
        <v>0.974025974025974</v>
      </c>
      <c r="P13" s="254">
        <v>1.3675967795301642</v>
      </c>
      <c r="Q13" s="20">
        <f t="shared" si="0"/>
        <v>0.9248327430145612</v>
      </c>
      <c r="R13" s="20">
        <f t="shared" si="1"/>
        <v>1.3400242638138304</v>
      </c>
      <c r="S13" s="20">
        <f t="shared" si="2"/>
        <v>0.04919323101141283</v>
      </c>
      <c r="T13" s="20">
        <f t="shared" si="3"/>
        <v>0.02757251571633396</v>
      </c>
      <c r="U13" s="20">
        <f t="shared" si="4"/>
        <v>0.974025974025974</v>
      </c>
      <c r="V13" s="20">
        <f t="shared" si="5"/>
        <v>1.3675967795301642</v>
      </c>
      <c r="W13" s="20"/>
      <c r="X13" s="20"/>
      <c r="Y13" s="20"/>
      <c r="Z13" s="20"/>
      <c r="AA13" s="20"/>
    </row>
    <row r="14" spans="1:27" ht="12" customHeight="1">
      <c r="A14" s="187">
        <v>6</v>
      </c>
      <c r="B14" s="295" t="s">
        <v>61</v>
      </c>
      <c r="C14" s="56">
        <v>5435</v>
      </c>
      <c r="D14" s="56">
        <v>6230</v>
      </c>
      <c r="E14" s="56">
        <v>30</v>
      </c>
      <c r="F14" s="56">
        <v>38</v>
      </c>
      <c r="G14" s="254">
        <v>0.5519779208831647</v>
      </c>
      <c r="H14" s="254">
        <v>0.6099518459069021</v>
      </c>
      <c r="I14" s="56">
        <v>9</v>
      </c>
      <c r="J14" s="56">
        <v>6</v>
      </c>
      <c r="K14" s="254">
        <v>0.1655933762649494</v>
      </c>
      <c r="L14" s="254">
        <v>0.09630818619582665</v>
      </c>
      <c r="M14" s="56">
        <v>39</v>
      </c>
      <c r="N14" s="382">
        <v>44</v>
      </c>
      <c r="O14" s="254">
        <v>0.7175712971481141</v>
      </c>
      <c r="P14" s="254">
        <v>0.7062600321027287</v>
      </c>
      <c r="Q14" s="20">
        <f t="shared" si="0"/>
        <v>0.5519779208831647</v>
      </c>
      <c r="R14" s="20">
        <f t="shared" si="1"/>
        <v>0.6099518459069021</v>
      </c>
      <c r="S14" s="20">
        <f t="shared" si="2"/>
        <v>0.1655933762649494</v>
      </c>
      <c r="T14" s="20">
        <f t="shared" si="3"/>
        <v>0.09630818619582665</v>
      </c>
      <c r="U14" s="20">
        <f t="shared" si="4"/>
        <v>0.7175712971481141</v>
      </c>
      <c r="V14" s="20">
        <f t="shared" si="5"/>
        <v>0.7062600321027287</v>
      </c>
      <c r="W14" s="20"/>
      <c r="X14" s="20"/>
      <c r="Y14" s="20"/>
      <c r="Z14" s="20"/>
      <c r="AA14" s="20"/>
    </row>
    <row r="15" spans="1:27" ht="12" customHeight="1">
      <c r="A15" s="187">
        <v>7</v>
      </c>
      <c r="B15" s="295" t="s">
        <v>60</v>
      </c>
      <c r="C15" s="56">
        <v>2810</v>
      </c>
      <c r="D15" s="56">
        <v>2656</v>
      </c>
      <c r="E15" s="56">
        <v>66</v>
      </c>
      <c r="F15" s="56">
        <v>55</v>
      </c>
      <c r="G15" s="254">
        <v>2.3487544483985765</v>
      </c>
      <c r="H15" s="254">
        <v>2.0707831325301207</v>
      </c>
      <c r="I15" s="56">
        <v>0</v>
      </c>
      <c r="J15" s="56">
        <v>1</v>
      </c>
      <c r="K15" s="254">
        <v>0</v>
      </c>
      <c r="L15" s="254">
        <v>0.03765060240963856</v>
      </c>
      <c r="M15" s="56">
        <v>66</v>
      </c>
      <c r="N15" s="382">
        <v>56</v>
      </c>
      <c r="O15" s="254">
        <v>2.3487544483985765</v>
      </c>
      <c r="P15" s="254">
        <v>2.108433734939759</v>
      </c>
      <c r="Q15" s="20">
        <f t="shared" si="0"/>
        <v>2.3487544483985765</v>
      </c>
      <c r="R15" s="20">
        <f t="shared" si="1"/>
        <v>2.0707831325301207</v>
      </c>
      <c r="S15" s="20">
        <f t="shared" si="2"/>
        <v>0</v>
      </c>
      <c r="T15" s="20">
        <f t="shared" si="3"/>
        <v>0.03765060240963856</v>
      </c>
      <c r="U15" s="20">
        <f t="shared" si="4"/>
        <v>2.3487544483985765</v>
      </c>
      <c r="V15" s="20">
        <f t="shared" si="5"/>
        <v>2.108433734939759</v>
      </c>
      <c r="W15" s="20"/>
      <c r="X15" s="20"/>
      <c r="Y15" s="20"/>
      <c r="Z15" s="20"/>
      <c r="AA15" s="20"/>
    </row>
    <row r="16" spans="1:27" ht="12" customHeight="1">
      <c r="A16" s="187">
        <v>8</v>
      </c>
      <c r="B16" s="295" t="s">
        <v>59</v>
      </c>
      <c r="C16" s="56">
        <v>9387</v>
      </c>
      <c r="D16" s="56">
        <v>9250</v>
      </c>
      <c r="E16" s="56">
        <v>90</v>
      </c>
      <c r="F16" s="56">
        <v>94</v>
      </c>
      <c r="G16" s="254">
        <v>0.9587727708533078</v>
      </c>
      <c r="H16" s="254">
        <v>1.0162162162162163</v>
      </c>
      <c r="I16" s="56">
        <v>5</v>
      </c>
      <c r="J16" s="56">
        <v>3</v>
      </c>
      <c r="K16" s="254">
        <v>0.05326515393629488</v>
      </c>
      <c r="L16" s="254">
        <v>0.032432432432432434</v>
      </c>
      <c r="M16" s="56">
        <v>95</v>
      </c>
      <c r="N16" s="382">
        <v>97</v>
      </c>
      <c r="O16" s="254">
        <v>1.0120379247896027</v>
      </c>
      <c r="P16" s="254">
        <v>1.0486486486486486</v>
      </c>
      <c r="Q16" s="20">
        <f t="shared" si="0"/>
        <v>0.9587727708533078</v>
      </c>
      <c r="R16" s="20">
        <f t="shared" si="1"/>
        <v>1.0162162162162163</v>
      </c>
      <c r="S16" s="20">
        <f t="shared" si="2"/>
        <v>0.05326515393629488</v>
      </c>
      <c r="T16" s="20">
        <f t="shared" si="3"/>
        <v>0.032432432432432434</v>
      </c>
      <c r="U16" s="20">
        <f t="shared" si="4"/>
        <v>1.0120379247896027</v>
      </c>
      <c r="V16" s="20">
        <f t="shared" si="5"/>
        <v>1.0486486486486486</v>
      </c>
      <c r="W16" s="20"/>
      <c r="X16" s="20"/>
      <c r="Y16" s="20"/>
      <c r="Z16" s="20"/>
      <c r="AA16" s="20"/>
    </row>
    <row r="17" spans="1:27" ht="12" customHeight="1">
      <c r="A17" s="187">
        <v>9</v>
      </c>
      <c r="B17" s="295" t="s">
        <v>58</v>
      </c>
      <c r="C17" s="56">
        <v>2810</v>
      </c>
      <c r="D17" s="56">
        <v>3226</v>
      </c>
      <c r="E17" s="56">
        <v>16</v>
      </c>
      <c r="F17" s="56">
        <v>26</v>
      </c>
      <c r="G17" s="254">
        <v>0.5693950177935944</v>
      </c>
      <c r="H17" s="254">
        <v>0.805951642901426</v>
      </c>
      <c r="I17" s="56">
        <v>1</v>
      </c>
      <c r="J17" s="56">
        <v>1</v>
      </c>
      <c r="K17" s="254">
        <v>0.03558718861209965</v>
      </c>
      <c r="L17" s="254">
        <v>0.030998140111593304</v>
      </c>
      <c r="M17" s="56">
        <v>17</v>
      </c>
      <c r="N17" s="382">
        <v>27</v>
      </c>
      <c r="O17" s="254">
        <v>0.604982206405694</v>
      </c>
      <c r="P17" s="254">
        <v>0.8369497830130193</v>
      </c>
      <c r="Q17" s="20">
        <f t="shared" si="0"/>
        <v>0.5693950177935944</v>
      </c>
      <c r="R17" s="20">
        <f t="shared" si="1"/>
        <v>0.805951642901426</v>
      </c>
      <c r="S17" s="20">
        <f t="shared" si="2"/>
        <v>0.03558718861209965</v>
      </c>
      <c r="T17" s="20">
        <f t="shared" si="3"/>
        <v>0.030998140111593304</v>
      </c>
      <c r="U17" s="20">
        <f t="shared" si="4"/>
        <v>0.604982206405694</v>
      </c>
      <c r="V17" s="20">
        <f t="shared" si="5"/>
        <v>0.8369497830130193</v>
      </c>
      <c r="W17" s="20"/>
      <c r="X17" s="20"/>
      <c r="Y17" s="20"/>
      <c r="Z17" s="20"/>
      <c r="AA17" s="20"/>
    </row>
    <row r="18" spans="1:27" ht="12" customHeight="1">
      <c r="A18" s="187">
        <v>10</v>
      </c>
      <c r="B18" s="295" t="s">
        <v>57</v>
      </c>
      <c r="C18" s="56">
        <v>5516</v>
      </c>
      <c r="D18" s="56">
        <v>5388</v>
      </c>
      <c r="E18" s="56">
        <v>85</v>
      </c>
      <c r="F18" s="56">
        <v>109</v>
      </c>
      <c r="G18" s="254">
        <v>1.5409717186366934</v>
      </c>
      <c r="H18" s="254">
        <v>2.023014105419451</v>
      </c>
      <c r="I18" s="56">
        <v>2</v>
      </c>
      <c r="J18" s="56">
        <v>1</v>
      </c>
      <c r="K18" s="254">
        <v>0.03625815808556925</v>
      </c>
      <c r="L18" s="254">
        <v>0.01855976243504083</v>
      </c>
      <c r="M18" s="56">
        <v>87</v>
      </c>
      <c r="N18" s="382">
        <v>110</v>
      </c>
      <c r="O18" s="254">
        <v>1.5772298767222626</v>
      </c>
      <c r="P18" s="254">
        <v>2.0415738678544915</v>
      </c>
      <c r="Q18" s="20">
        <f t="shared" si="0"/>
        <v>1.5409717186366934</v>
      </c>
      <c r="R18" s="20">
        <f t="shared" si="1"/>
        <v>2.023014105419451</v>
      </c>
      <c r="S18" s="20">
        <f t="shared" si="2"/>
        <v>0.03625815808556925</v>
      </c>
      <c r="T18" s="20">
        <f t="shared" si="3"/>
        <v>0.01855976243504083</v>
      </c>
      <c r="U18" s="20">
        <f t="shared" si="4"/>
        <v>1.5772298767222626</v>
      </c>
      <c r="V18" s="20">
        <f t="shared" si="5"/>
        <v>2.0415738678544915</v>
      </c>
      <c r="W18" s="20"/>
      <c r="X18" s="20"/>
      <c r="Y18" s="20"/>
      <c r="Z18" s="20"/>
      <c r="AA18" s="20"/>
    </row>
    <row r="19" spans="1:27" ht="12" customHeight="1">
      <c r="A19" s="187">
        <v>11</v>
      </c>
      <c r="B19" s="295" t="s">
        <v>56</v>
      </c>
      <c r="C19" s="56">
        <v>3823</v>
      </c>
      <c r="D19" s="56">
        <v>4069</v>
      </c>
      <c r="E19" s="56">
        <v>43</v>
      </c>
      <c r="F19" s="56">
        <v>82</v>
      </c>
      <c r="G19" s="254">
        <v>1.1247711221553753</v>
      </c>
      <c r="H19" s="254">
        <v>2.015237159007127</v>
      </c>
      <c r="I19" s="56">
        <v>1</v>
      </c>
      <c r="J19" s="56">
        <v>7</v>
      </c>
      <c r="K19" s="254">
        <v>0.026157467957101752</v>
      </c>
      <c r="L19" s="254">
        <v>0.17203244040304744</v>
      </c>
      <c r="M19" s="56">
        <v>44</v>
      </c>
      <c r="N19" s="382">
        <v>89</v>
      </c>
      <c r="O19" s="254">
        <v>1.150928590112477</v>
      </c>
      <c r="P19" s="254">
        <v>2.1872695994101745</v>
      </c>
      <c r="Q19" s="20">
        <f t="shared" si="0"/>
        <v>1.1247711221553753</v>
      </c>
      <c r="R19" s="20">
        <f t="shared" si="1"/>
        <v>2.015237159007127</v>
      </c>
      <c r="S19" s="20">
        <f t="shared" si="2"/>
        <v>0.026157467957101752</v>
      </c>
      <c r="T19" s="20">
        <f t="shared" si="3"/>
        <v>0.17203244040304744</v>
      </c>
      <c r="U19" s="20">
        <f t="shared" si="4"/>
        <v>1.150928590112477</v>
      </c>
      <c r="V19" s="20">
        <f t="shared" si="5"/>
        <v>2.1872695994101745</v>
      </c>
      <c r="W19" s="20"/>
      <c r="X19" s="20"/>
      <c r="Y19" s="20"/>
      <c r="Z19" s="20"/>
      <c r="AA19" s="20"/>
    </row>
    <row r="20" spans="1:27" ht="12" customHeight="1">
      <c r="A20" s="187">
        <v>12</v>
      </c>
      <c r="B20" s="295" t="s">
        <v>55</v>
      </c>
      <c r="C20" s="56">
        <v>14191</v>
      </c>
      <c r="D20" s="56">
        <v>14604</v>
      </c>
      <c r="E20" s="56">
        <v>108</v>
      </c>
      <c r="F20" s="56">
        <v>108</v>
      </c>
      <c r="G20" s="254">
        <v>0.7610457332111902</v>
      </c>
      <c r="H20" s="254">
        <v>0.7395234182415776</v>
      </c>
      <c r="I20" s="56">
        <v>1</v>
      </c>
      <c r="J20" s="56">
        <v>6</v>
      </c>
      <c r="K20" s="254">
        <v>0.007046719751955465</v>
      </c>
      <c r="L20" s="254">
        <v>0.041084634346754315</v>
      </c>
      <c r="M20" s="56">
        <v>109</v>
      </c>
      <c r="N20" s="382">
        <v>114</v>
      </c>
      <c r="O20" s="254">
        <v>0.7680924529631457</v>
      </c>
      <c r="P20" s="254">
        <v>0.780608052588332</v>
      </c>
      <c r="Q20" s="20">
        <f t="shared" si="0"/>
        <v>0.7610457332111902</v>
      </c>
      <c r="R20" s="20">
        <f t="shared" si="1"/>
        <v>0.7395234182415776</v>
      </c>
      <c r="S20" s="20">
        <f t="shared" si="2"/>
        <v>0.007046719751955465</v>
      </c>
      <c r="T20" s="20">
        <f t="shared" si="3"/>
        <v>0.041084634346754315</v>
      </c>
      <c r="U20" s="20">
        <f t="shared" si="4"/>
        <v>0.7680924529631457</v>
      </c>
      <c r="V20" s="20">
        <f t="shared" si="5"/>
        <v>0.780608052588332</v>
      </c>
      <c r="W20" s="20"/>
      <c r="X20" s="20"/>
      <c r="Y20" s="20"/>
      <c r="Z20" s="20"/>
      <c r="AA20" s="20"/>
    </row>
    <row r="21" spans="1:27" ht="12" customHeight="1">
      <c r="A21" s="187">
        <v>13</v>
      </c>
      <c r="B21" s="295" t="s">
        <v>54</v>
      </c>
      <c r="C21" s="56">
        <v>8728</v>
      </c>
      <c r="D21" s="56">
        <v>8843</v>
      </c>
      <c r="E21" s="56">
        <v>32</v>
      </c>
      <c r="F21" s="56">
        <v>93</v>
      </c>
      <c r="G21" s="254">
        <v>0.36663611365719523</v>
      </c>
      <c r="H21" s="254">
        <v>1.0516792943571187</v>
      </c>
      <c r="I21" s="56">
        <v>0</v>
      </c>
      <c r="J21" s="56">
        <v>0</v>
      </c>
      <c r="K21" s="254">
        <v>0</v>
      </c>
      <c r="L21" s="254">
        <v>0</v>
      </c>
      <c r="M21" s="56">
        <v>32</v>
      </c>
      <c r="N21" s="382">
        <v>93</v>
      </c>
      <c r="O21" s="254">
        <v>0.36663611365719523</v>
      </c>
      <c r="P21" s="254">
        <v>1.0516792943571187</v>
      </c>
      <c r="Q21" s="20">
        <f t="shared" si="0"/>
        <v>0.36663611365719523</v>
      </c>
      <c r="R21" s="20">
        <f t="shared" si="1"/>
        <v>1.0516792943571187</v>
      </c>
      <c r="S21" s="20">
        <f t="shared" si="2"/>
        <v>0</v>
      </c>
      <c r="T21" s="20">
        <f t="shared" si="3"/>
        <v>0</v>
      </c>
      <c r="U21" s="20">
        <f t="shared" si="4"/>
        <v>0.36663611365719523</v>
      </c>
      <c r="V21" s="20">
        <f t="shared" si="5"/>
        <v>1.0516792943571187</v>
      </c>
      <c r="W21" s="20"/>
      <c r="X21" s="20"/>
      <c r="Y21" s="20"/>
      <c r="Z21" s="20"/>
      <c r="AA21" s="20"/>
    </row>
    <row r="22" spans="1:27" ht="12" customHeight="1">
      <c r="A22" s="187">
        <v>14</v>
      </c>
      <c r="B22" s="295" t="s">
        <v>53</v>
      </c>
      <c r="C22" s="56">
        <v>5745</v>
      </c>
      <c r="D22" s="56">
        <v>5459</v>
      </c>
      <c r="E22" s="56">
        <v>45</v>
      </c>
      <c r="F22" s="56">
        <v>43</v>
      </c>
      <c r="G22" s="254">
        <v>0.783289817232376</v>
      </c>
      <c r="H22" s="254">
        <v>0.7876900531232827</v>
      </c>
      <c r="I22" s="56">
        <v>2</v>
      </c>
      <c r="J22" s="56">
        <v>0</v>
      </c>
      <c r="K22" s="254">
        <v>0.034812880765883375</v>
      </c>
      <c r="L22" s="254">
        <v>0</v>
      </c>
      <c r="M22" s="56">
        <v>47</v>
      </c>
      <c r="N22" s="382">
        <v>43</v>
      </c>
      <c r="O22" s="254">
        <v>0.8181026979982594</v>
      </c>
      <c r="P22" s="254">
        <v>0.7876900531232827</v>
      </c>
      <c r="Q22" s="20">
        <f t="shared" si="0"/>
        <v>0.783289817232376</v>
      </c>
      <c r="R22" s="20">
        <f t="shared" si="1"/>
        <v>0.7876900531232827</v>
      </c>
      <c r="S22" s="20">
        <f t="shared" si="2"/>
        <v>0.034812880765883375</v>
      </c>
      <c r="T22" s="20">
        <f t="shared" si="3"/>
        <v>0</v>
      </c>
      <c r="U22" s="20">
        <f t="shared" si="4"/>
        <v>0.8181026979982594</v>
      </c>
      <c r="V22" s="20">
        <f t="shared" si="5"/>
        <v>0.7876900531232827</v>
      </c>
      <c r="W22" s="20"/>
      <c r="X22" s="20"/>
      <c r="Y22" s="20"/>
      <c r="Z22" s="20"/>
      <c r="AA22" s="20"/>
    </row>
    <row r="23" spans="1:27" ht="12" customHeight="1">
      <c r="A23" s="187">
        <v>15</v>
      </c>
      <c r="B23" s="295" t="s">
        <v>52</v>
      </c>
      <c r="C23" s="56">
        <v>9921</v>
      </c>
      <c r="D23" s="56">
        <v>9244</v>
      </c>
      <c r="E23" s="56">
        <v>209</v>
      </c>
      <c r="F23" s="56">
        <v>113</v>
      </c>
      <c r="G23" s="254">
        <v>2.1066424755568995</v>
      </c>
      <c r="H23" s="254">
        <v>1.2224145391605366</v>
      </c>
      <c r="I23" s="56">
        <v>3</v>
      </c>
      <c r="J23" s="56">
        <v>10</v>
      </c>
      <c r="K23" s="254">
        <v>0.03023888720895071</v>
      </c>
      <c r="L23" s="254">
        <v>0.1081782778018174</v>
      </c>
      <c r="M23" s="56">
        <v>212</v>
      </c>
      <c r="N23" s="382">
        <v>123</v>
      </c>
      <c r="O23" s="254">
        <v>2.13688136276585</v>
      </c>
      <c r="P23" s="254">
        <v>1.330592816962354</v>
      </c>
      <c r="Q23" s="20">
        <f t="shared" si="0"/>
        <v>2.1066424755568995</v>
      </c>
      <c r="R23" s="20">
        <f t="shared" si="1"/>
        <v>1.2224145391605366</v>
      </c>
      <c r="S23" s="20">
        <f t="shared" si="2"/>
        <v>0.03023888720895071</v>
      </c>
      <c r="T23" s="20">
        <f t="shared" si="3"/>
        <v>0.1081782778018174</v>
      </c>
      <c r="U23" s="20">
        <f t="shared" si="4"/>
        <v>2.13688136276585</v>
      </c>
      <c r="V23" s="20">
        <f t="shared" si="5"/>
        <v>1.330592816962354</v>
      </c>
      <c r="W23" s="20"/>
      <c r="X23" s="20"/>
      <c r="Y23" s="20"/>
      <c r="Z23" s="20"/>
      <c r="AA23" s="20"/>
    </row>
    <row r="24" spans="1:27" ht="12" customHeight="1">
      <c r="A24" s="187">
        <v>16</v>
      </c>
      <c r="B24" s="295" t="s">
        <v>51</v>
      </c>
      <c r="C24" s="56">
        <v>6295</v>
      </c>
      <c r="D24" s="56">
        <v>6071</v>
      </c>
      <c r="E24" s="56">
        <v>69</v>
      </c>
      <c r="F24" s="56">
        <v>69</v>
      </c>
      <c r="G24" s="254">
        <v>1.096108022239873</v>
      </c>
      <c r="H24" s="254">
        <v>1.136550815351672</v>
      </c>
      <c r="I24" s="56">
        <v>0</v>
      </c>
      <c r="J24" s="56">
        <v>1</v>
      </c>
      <c r="K24" s="254">
        <v>0</v>
      </c>
      <c r="L24" s="254">
        <v>0.01647175094712568</v>
      </c>
      <c r="M24" s="56">
        <v>69</v>
      </c>
      <c r="N24" s="382">
        <v>70</v>
      </c>
      <c r="O24" s="254">
        <v>1.096108022239873</v>
      </c>
      <c r="P24" s="254">
        <v>1.1530225662987976</v>
      </c>
      <c r="Q24" s="20">
        <f t="shared" si="0"/>
        <v>1.096108022239873</v>
      </c>
      <c r="R24" s="20">
        <f t="shared" si="1"/>
        <v>1.136550815351672</v>
      </c>
      <c r="S24" s="20">
        <f t="shared" si="2"/>
        <v>0</v>
      </c>
      <c r="T24" s="20">
        <f t="shared" si="3"/>
        <v>0.01647175094712568</v>
      </c>
      <c r="U24" s="20">
        <f t="shared" si="4"/>
        <v>1.096108022239873</v>
      </c>
      <c r="V24" s="20">
        <f t="shared" si="5"/>
        <v>1.1530225662987976</v>
      </c>
      <c r="W24" s="20"/>
      <c r="X24" s="20"/>
      <c r="Y24" s="20"/>
      <c r="Z24" s="20"/>
      <c r="AA24" s="20"/>
    </row>
    <row r="25" spans="1:27" ht="12" customHeight="1">
      <c r="A25" s="187">
        <v>17</v>
      </c>
      <c r="B25" s="295" t="s">
        <v>50</v>
      </c>
      <c r="C25" s="56">
        <v>3576</v>
      </c>
      <c r="D25" s="56">
        <v>3451</v>
      </c>
      <c r="E25" s="56">
        <v>41</v>
      </c>
      <c r="F25" s="56">
        <v>53</v>
      </c>
      <c r="G25" s="254">
        <v>1.1465324384787472</v>
      </c>
      <c r="H25" s="254">
        <v>1.5357867284844973</v>
      </c>
      <c r="I25" s="56">
        <v>0</v>
      </c>
      <c r="J25" s="56">
        <v>3</v>
      </c>
      <c r="K25" s="254">
        <v>0</v>
      </c>
      <c r="L25" s="254">
        <v>0.08693132425383947</v>
      </c>
      <c r="M25" s="56">
        <v>41</v>
      </c>
      <c r="N25" s="382">
        <v>56</v>
      </c>
      <c r="O25" s="254">
        <v>1.1465324384787472</v>
      </c>
      <c r="P25" s="254">
        <v>1.6227180527383367</v>
      </c>
      <c r="Q25" s="20">
        <f t="shared" si="0"/>
        <v>1.1465324384787472</v>
      </c>
      <c r="R25" s="20">
        <f t="shared" si="1"/>
        <v>1.5357867284844973</v>
      </c>
      <c r="S25" s="20">
        <f t="shared" si="2"/>
        <v>0</v>
      </c>
      <c r="T25" s="20">
        <f t="shared" si="3"/>
        <v>0.08693132425383947</v>
      </c>
      <c r="U25" s="20">
        <f t="shared" si="4"/>
        <v>1.1465324384787472</v>
      </c>
      <c r="V25" s="20">
        <f t="shared" si="5"/>
        <v>1.6227180527383367</v>
      </c>
      <c r="W25" s="20"/>
      <c r="X25" s="20"/>
      <c r="Y25" s="20"/>
      <c r="Z25" s="20"/>
      <c r="AA25" s="20"/>
    </row>
    <row r="26" spans="1:27" ht="12" customHeight="1">
      <c r="A26" s="187">
        <v>18</v>
      </c>
      <c r="B26" s="295" t="s">
        <v>49</v>
      </c>
      <c r="C26" s="56">
        <v>4316</v>
      </c>
      <c r="D26" s="56">
        <v>4477</v>
      </c>
      <c r="E26" s="56">
        <v>16</v>
      </c>
      <c r="F26" s="56">
        <v>31</v>
      </c>
      <c r="G26" s="254">
        <v>0.3707136237256719</v>
      </c>
      <c r="H26" s="254">
        <v>0.6924279651552379</v>
      </c>
      <c r="I26" s="56">
        <v>0</v>
      </c>
      <c r="J26" s="56">
        <v>1</v>
      </c>
      <c r="K26" s="254">
        <v>0</v>
      </c>
      <c r="L26" s="254">
        <v>0.02233638597274961</v>
      </c>
      <c r="M26" s="56">
        <v>16</v>
      </c>
      <c r="N26" s="382">
        <v>32</v>
      </c>
      <c r="O26" s="254">
        <v>0.3707136237256719</v>
      </c>
      <c r="P26" s="254">
        <v>0.7147643511279875</v>
      </c>
      <c r="Q26" s="20">
        <f t="shared" si="0"/>
        <v>0.3707136237256719</v>
      </c>
      <c r="R26" s="20">
        <f t="shared" si="1"/>
        <v>0.6924279651552379</v>
      </c>
      <c r="S26" s="20">
        <f t="shared" si="2"/>
        <v>0</v>
      </c>
      <c r="T26" s="20">
        <f t="shared" si="3"/>
        <v>0.02233638597274961</v>
      </c>
      <c r="U26" s="20">
        <f t="shared" si="4"/>
        <v>0.3707136237256719</v>
      </c>
      <c r="V26" s="20">
        <f t="shared" si="5"/>
        <v>0.7147643511279875</v>
      </c>
      <c r="W26" s="20"/>
      <c r="X26" s="20"/>
      <c r="Y26" s="20"/>
      <c r="Z26" s="20"/>
      <c r="AA26" s="20"/>
    </row>
    <row r="27" spans="1:27" ht="12" customHeight="1">
      <c r="A27" s="187">
        <v>19</v>
      </c>
      <c r="B27" s="295" t="s">
        <v>48</v>
      </c>
      <c r="C27" s="56">
        <v>3329</v>
      </c>
      <c r="D27" s="56">
        <v>3266</v>
      </c>
      <c r="E27" s="56">
        <v>9</v>
      </c>
      <c r="F27" s="56">
        <v>17</v>
      </c>
      <c r="G27" s="254">
        <v>0.27035145689396217</v>
      </c>
      <c r="H27" s="254">
        <v>0.5205143906919779</v>
      </c>
      <c r="I27" s="56">
        <v>0</v>
      </c>
      <c r="J27" s="56">
        <v>1</v>
      </c>
      <c r="K27" s="254">
        <v>0</v>
      </c>
      <c r="L27" s="254">
        <v>0.03061849357011635</v>
      </c>
      <c r="M27" s="56">
        <v>9</v>
      </c>
      <c r="N27" s="382">
        <v>18</v>
      </c>
      <c r="O27" s="254">
        <v>0.27035145689396217</v>
      </c>
      <c r="P27" s="254">
        <v>0.5511328842620943</v>
      </c>
      <c r="Q27" s="20">
        <f t="shared" si="0"/>
        <v>0.27035145689396217</v>
      </c>
      <c r="R27" s="20">
        <f t="shared" si="1"/>
        <v>0.5205143906919779</v>
      </c>
      <c r="S27" s="20">
        <f t="shared" si="2"/>
        <v>0</v>
      </c>
      <c r="T27" s="20">
        <f t="shared" si="3"/>
        <v>0.03061849357011635</v>
      </c>
      <c r="U27" s="20">
        <f t="shared" si="4"/>
        <v>0.27035145689396217</v>
      </c>
      <c r="V27" s="20">
        <f t="shared" si="5"/>
        <v>0.5511328842620943</v>
      </c>
      <c r="W27" s="20"/>
      <c r="X27" s="20"/>
      <c r="Y27" s="20"/>
      <c r="Z27" s="20"/>
      <c r="AA27" s="20"/>
    </row>
    <row r="28" spans="1:27" ht="12" customHeight="1">
      <c r="A28" s="187">
        <v>20</v>
      </c>
      <c r="B28" s="295" t="s">
        <v>47</v>
      </c>
      <c r="C28" s="56">
        <v>10778</v>
      </c>
      <c r="D28" s="56">
        <v>11507</v>
      </c>
      <c r="E28" s="56">
        <v>151</v>
      </c>
      <c r="F28" s="56">
        <v>151</v>
      </c>
      <c r="G28" s="254">
        <v>1.4010020411950268</v>
      </c>
      <c r="H28" s="254">
        <v>1.3122447206048493</v>
      </c>
      <c r="I28" s="56">
        <v>3</v>
      </c>
      <c r="J28" s="56">
        <v>9</v>
      </c>
      <c r="K28" s="254">
        <v>0.027834477639636295</v>
      </c>
      <c r="L28" s="254">
        <v>0.07821326149300425</v>
      </c>
      <c r="M28" s="56">
        <v>154</v>
      </c>
      <c r="N28" s="382">
        <v>160</v>
      </c>
      <c r="O28" s="254">
        <v>1.4288365188346632</v>
      </c>
      <c r="P28" s="254">
        <v>1.3904579820978535</v>
      </c>
      <c r="Q28" s="20">
        <f t="shared" si="0"/>
        <v>1.4010020411950268</v>
      </c>
      <c r="R28" s="20">
        <f t="shared" si="1"/>
        <v>1.3122447206048493</v>
      </c>
      <c r="S28" s="20">
        <f t="shared" si="2"/>
        <v>0.027834477639636295</v>
      </c>
      <c r="T28" s="20">
        <f t="shared" si="3"/>
        <v>0.07821326149300425</v>
      </c>
      <c r="U28" s="20">
        <f t="shared" si="4"/>
        <v>1.4288365188346632</v>
      </c>
      <c r="V28" s="20">
        <f t="shared" si="5"/>
        <v>1.3904579820978535</v>
      </c>
      <c r="W28" s="20"/>
      <c r="X28" s="20"/>
      <c r="Y28" s="20"/>
      <c r="Z28" s="20"/>
      <c r="AA28" s="20"/>
    </row>
    <row r="29" spans="1:27" ht="12" customHeight="1">
      <c r="A29" s="187">
        <v>21</v>
      </c>
      <c r="B29" s="295" t="s">
        <v>46</v>
      </c>
      <c r="C29" s="56">
        <v>5804</v>
      </c>
      <c r="D29" s="56">
        <v>5815</v>
      </c>
      <c r="E29" s="56">
        <v>106</v>
      </c>
      <c r="F29" s="56">
        <v>177</v>
      </c>
      <c r="G29" s="254">
        <v>1.8263266712611992</v>
      </c>
      <c r="H29" s="254">
        <v>3.0438521066208084</v>
      </c>
      <c r="I29" s="56">
        <v>0</v>
      </c>
      <c r="J29" s="56">
        <v>5</v>
      </c>
      <c r="K29" s="254">
        <v>0</v>
      </c>
      <c r="L29" s="254">
        <v>0.08598452278589853</v>
      </c>
      <c r="M29" s="56">
        <v>106</v>
      </c>
      <c r="N29" s="382">
        <v>182</v>
      </c>
      <c r="O29" s="254">
        <v>1.8263266712611992</v>
      </c>
      <c r="P29" s="254">
        <v>3.129836629406707</v>
      </c>
      <c r="Q29" s="20">
        <f t="shared" si="0"/>
        <v>1.8263266712611992</v>
      </c>
      <c r="R29" s="20">
        <f t="shared" si="1"/>
        <v>3.0438521066208084</v>
      </c>
      <c r="S29" s="20">
        <f t="shared" si="2"/>
        <v>0</v>
      </c>
      <c r="T29" s="20">
        <f t="shared" si="3"/>
        <v>0.08598452278589853</v>
      </c>
      <c r="U29" s="20">
        <f t="shared" si="4"/>
        <v>1.8263266712611992</v>
      </c>
      <c r="V29" s="20">
        <f t="shared" si="5"/>
        <v>3.129836629406707</v>
      </c>
      <c r="W29" s="20"/>
      <c r="X29" s="20"/>
      <c r="Y29" s="20"/>
      <c r="Z29" s="20"/>
      <c r="AA29" s="20"/>
    </row>
    <row r="30" spans="1:27" ht="12" customHeight="1">
      <c r="A30" s="187">
        <v>22</v>
      </c>
      <c r="B30" s="295" t="s">
        <v>45</v>
      </c>
      <c r="C30" s="56">
        <v>4478</v>
      </c>
      <c r="D30" s="56">
        <v>4325</v>
      </c>
      <c r="E30" s="56">
        <v>40</v>
      </c>
      <c r="F30" s="56">
        <v>64</v>
      </c>
      <c r="G30" s="254">
        <v>0.8932559178204555</v>
      </c>
      <c r="H30" s="254">
        <v>1.4797687861271676</v>
      </c>
      <c r="I30" s="56">
        <v>0</v>
      </c>
      <c r="J30" s="56">
        <v>0</v>
      </c>
      <c r="K30" s="254">
        <v>0</v>
      </c>
      <c r="L30" s="254">
        <v>0</v>
      </c>
      <c r="M30" s="56">
        <v>40</v>
      </c>
      <c r="N30" s="382">
        <v>64</v>
      </c>
      <c r="O30" s="254">
        <v>0.8932559178204555</v>
      </c>
      <c r="P30" s="254">
        <v>1.4797687861271676</v>
      </c>
      <c r="Q30" s="20">
        <f t="shared" si="0"/>
        <v>0.8932559178204555</v>
      </c>
      <c r="R30" s="20">
        <f t="shared" si="1"/>
        <v>1.4797687861271676</v>
      </c>
      <c r="S30" s="20">
        <f t="shared" si="2"/>
        <v>0</v>
      </c>
      <c r="T30" s="20">
        <f t="shared" si="3"/>
        <v>0</v>
      </c>
      <c r="U30" s="20">
        <f t="shared" si="4"/>
        <v>0.8932559178204555</v>
      </c>
      <c r="V30" s="20">
        <f t="shared" si="5"/>
        <v>1.4797687861271676</v>
      </c>
      <c r="W30" s="20"/>
      <c r="X30" s="20"/>
      <c r="Y30" s="20"/>
      <c r="Z30" s="20"/>
      <c r="AA30" s="20"/>
    </row>
    <row r="31" spans="1:27" ht="12" customHeight="1">
      <c r="A31" s="187">
        <v>23</v>
      </c>
      <c r="B31" s="295" t="s">
        <v>44</v>
      </c>
      <c r="C31" s="56">
        <v>5245</v>
      </c>
      <c r="D31" s="56">
        <v>5768</v>
      </c>
      <c r="E31" s="56">
        <v>81</v>
      </c>
      <c r="F31" s="56">
        <v>67</v>
      </c>
      <c r="G31" s="254">
        <v>1.544327931363203</v>
      </c>
      <c r="H31" s="254">
        <v>1.1615811373092926</v>
      </c>
      <c r="I31" s="56">
        <v>8</v>
      </c>
      <c r="J31" s="56">
        <v>3</v>
      </c>
      <c r="K31" s="254">
        <v>0.15252621544327932</v>
      </c>
      <c r="L31" s="254">
        <v>0.052011095700416086</v>
      </c>
      <c r="M31" s="56">
        <v>89</v>
      </c>
      <c r="N31" s="382">
        <v>70</v>
      </c>
      <c r="O31" s="254">
        <v>1.6968541468064824</v>
      </c>
      <c r="P31" s="254">
        <v>1.2135922330097086</v>
      </c>
      <c r="Q31" s="20">
        <f t="shared" si="0"/>
        <v>1.544327931363203</v>
      </c>
      <c r="R31" s="20">
        <f t="shared" si="1"/>
        <v>1.1615811373092926</v>
      </c>
      <c r="S31" s="20">
        <f t="shared" si="2"/>
        <v>0.15252621544327932</v>
      </c>
      <c r="T31" s="20">
        <f t="shared" si="3"/>
        <v>0.052011095700416086</v>
      </c>
      <c r="U31" s="20">
        <f t="shared" si="4"/>
        <v>1.6968541468064824</v>
      </c>
      <c r="V31" s="20">
        <f t="shared" si="5"/>
        <v>1.2135922330097086</v>
      </c>
      <c r="W31" s="20"/>
      <c r="X31" s="20"/>
      <c r="Y31" s="20"/>
      <c r="Z31" s="20"/>
      <c r="AA31" s="20"/>
    </row>
    <row r="32" spans="1:27" ht="12" customHeight="1">
      <c r="A32" s="187">
        <v>24</v>
      </c>
      <c r="B32" s="295" t="s">
        <v>43</v>
      </c>
      <c r="C32" s="56">
        <v>2408</v>
      </c>
      <c r="D32" s="56">
        <v>2557</v>
      </c>
      <c r="E32" s="56">
        <v>29</v>
      </c>
      <c r="F32" s="56">
        <v>30</v>
      </c>
      <c r="G32" s="254">
        <v>1.2043189368770764</v>
      </c>
      <c r="H32" s="254">
        <v>1.173249902229175</v>
      </c>
      <c r="I32" s="56">
        <v>0</v>
      </c>
      <c r="J32" s="56">
        <v>1</v>
      </c>
      <c r="K32" s="254">
        <v>0</v>
      </c>
      <c r="L32" s="254">
        <v>0.03910833007430583</v>
      </c>
      <c r="M32" s="56">
        <v>29</v>
      </c>
      <c r="N32" s="382">
        <v>31</v>
      </c>
      <c r="O32" s="254">
        <v>1.2043189368770764</v>
      </c>
      <c r="P32" s="254">
        <v>1.2123582323034807</v>
      </c>
      <c r="Q32" s="20">
        <f t="shared" si="0"/>
        <v>1.2043189368770764</v>
      </c>
      <c r="R32" s="20">
        <f t="shared" si="1"/>
        <v>1.173249902229175</v>
      </c>
      <c r="S32" s="20">
        <f t="shared" si="2"/>
        <v>0</v>
      </c>
      <c r="T32" s="20">
        <f t="shared" si="3"/>
        <v>0.03910833007430583</v>
      </c>
      <c r="U32" s="20">
        <f t="shared" si="4"/>
        <v>1.2043189368770764</v>
      </c>
      <c r="V32" s="20">
        <f t="shared" si="5"/>
        <v>1.2123582323034807</v>
      </c>
      <c r="W32" s="20"/>
      <c r="X32" s="20"/>
      <c r="Y32" s="20"/>
      <c r="Z32" s="20"/>
      <c r="AA32" s="20"/>
    </row>
    <row r="33" spans="1:27" ht="12" customHeight="1">
      <c r="A33" s="187">
        <v>25</v>
      </c>
      <c r="B33" s="295" t="s">
        <v>42</v>
      </c>
      <c r="C33" s="56">
        <v>3527</v>
      </c>
      <c r="D33" s="56">
        <v>4421</v>
      </c>
      <c r="E33" s="56">
        <v>25</v>
      </c>
      <c r="F33" s="56">
        <v>32</v>
      </c>
      <c r="G33" s="254">
        <v>0.7088176920895946</v>
      </c>
      <c r="H33" s="254">
        <v>0.7238181406921511</v>
      </c>
      <c r="I33" s="56">
        <v>3</v>
      </c>
      <c r="J33" s="56">
        <v>1</v>
      </c>
      <c r="K33" s="254">
        <v>0.08505812305075135</v>
      </c>
      <c r="L33" s="254">
        <v>0.022619316896629722</v>
      </c>
      <c r="M33" s="56">
        <v>28</v>
      </c>
      <c r="N33" s="382">
        <v>33</v>
      </c>
      <c r="O33" s="254">
        <v>0.7938758151403459</v>
      </c>
      <c r="P33" s="254">
        <v>0.7464374575887808</v>
      </c>
      <c r="Q33" s="20">
        <f t="shared" si="0"/>
        <v>0.7088176920895946</v>
      </c>
      <c r="R33" s="20">
        <f t="shared" si="1"/>
        <v>0.7238181406921511</v>
      </c>
      <c r="S33" s="20">
        <f t="shared" si="2"/>
        <v>0.08505812305075135</v>
      </c>
      <c r="T33" s="20">
        <f t="shared" si="3"/>
        <v>0.022619316896629722</v>
      </c>
      <c r="U33" s="20">
        <f t="shared" si="4"/>
        <v>0.7938758151403459</v>
      </c>
      <c r="V33" s="20">
        <f t="shared" si="5"/>
        <v>0.7464374575887808</v>
      </c>
      <c r="W33" s="20"/>
      <c r="X33" s="20"/>
      <c r="Y33" s="20"/>
      <c r="Z33" s="20"/>
      <c r="AA33" s="20"/>
    </row>
    <row r="34" spans="1:27" ht="12" customHeight="1">
      <c r="A34" s="187">
        <v>26</v>
      </c>
      <c r="B34" s="295" t="s">
        <v>41</v>
      </c>
      <c r="C34" s="56">
        <v>12864</v>
      </c>
      <c r="D34" s="56">
        <v>14989</v>
      </c>
      <c r="E34" s="56">
        <v>181</v>
      </c>
      <c r="F34" s="56">
        <v>184</v>
      </c>
      <c r="G34" s="254">
        <v>1.4070273631840795</v>
      </c>
      <c r="H34" s="254">
        <v>1.2275668823804122</v>
      </c>
      <c r="I34" s="56">
        <v>10</v>
      </c>
      <c r="J34" s="56">
        <v>12</v>
      </c>
      <c r="K34" s="254">
        <v>0.07773631840796019</v>
      </c>
      <c r="L34" s="254">
        <v>0.08005870972046167</v>
      </c>
      <c r="M34" s="56">
        <v>191</v>
      </c>
      <c r="N34" s="382">
        <v>196</v>
      </c>
      <c r="O34" s="254">
        <v>1.4847636815920398</v>
      </c>
      <c r="P34" s="254">
        <v>1.307625592100874</v>
      </c>
      <c r="Q34" s="20">
        <f t="shared" si="0"/>
        <v>1.4070273631840795</v>
      </c>
      <c r="R34" s="20">
        <f t="shared" si="1"/>
        <v>1.2275668823804122</v>
      </c>
      <c r="S34" s="20">
        <f t="shared" si="2"/>
        <v>0.07773631840796019</v>
      </c>
      <c r="T34" s="20">
        <f t="shared" si="3"/>
        <v>0.08005870972046167</v>
      </c>
      <c r="U34" s="20">
        <f t="shared" si="4"/>
        <v>1.4847636815920398</v>
      </c>
      <c r="V34" s="20">
        <f t="shared" si="5"/>
        <v>1.307625592100874</v>
      </c>
      <c r="W34" s="20"/>
      <c r="X34" s="20"/>
      <c r="Y34" s="20"/>
      <c r="Z34" s="20"/>
      <c r="AA34" s="20"/>
    </row>
    <row r="35" spans="1:27" ht="12" customHeight="1">
      <c r="A35" s="187">
        <v>27</v>
      </c>
      <c r="B35" s="295" t="s">
        <v>40</v>
      </c>
      <c r="C35" s="56">
        <v>1777</v>
      </c>
      <c r="D35" s="56">
        <v>1888</v>
      </c>
      <c r="E35" s="56">
        <v>28</v>
      </c>
      <c r="F35" s="56">
        <v>29</v>
      </c>
      <c r="G35" s="254">
        <v>1.5756893640967924</v>
      </c>
      <c r="H35" s="254">
        <v>1.5360169491525424</v>
      </c>
      <c r="I35" s="56">
        <v>3</v>
      </c>
      <c r="J35" s="56">
        <v>0</v>
      </c>
      <c r="K35" s="254">
        <v>0.16882386043894204</v>
      </c>
      <c r="L35" s="254">
        <v>0</v>
      </c>
      <c r="M35" s="56">
        <v>31</v>
      </c>
      <c r="N35" s="382">
        <v>29</v>
      </c>
      <c r="O35" s="254">
        <v>1.7445132245357344</v>
      </c>
      <c r="P35" s="254">
        <v>1.5360169491525424</v>
      </c>
      <c r="Q35" s="20">
        <f t="shared" si="0"/>
        <v>1.5756893640967924</v>
      </c>
      <c r="R35" s="20">
        <f t="shared" si="1"/>
        <v>1.5360169491525424</v>
      </c>
      <c r="S35" s="20">
        <f t="shared" si="2"/>
        <v>0.16882386043894204</v>
      </c>
      <c r="T35" s="20">
        <f t="shared" si="3"/>
        <v>0</v>
      </c>
      <c r="U35" s="20">
        <f t="shared" si="4"/>
        <v>1.7445132245357344</v>
      </c>
      <c r="V35" s="20">
        <f t="shared" si="5"/>
        <v>1.5360169491525424</v>
      </c>
      <c r="W35" s="20"/>
      <c r="X35" s="20"/>
      <c r="Y35" s="20"/>
      <c r="Z35" s="20"/>
      <c r="AA35" s="20"/>
    </row>
    <row r="36" spans="1:27" ht="12" customHeight="1">
      <c r="A36" s="300"/>
      <c r="B36" s="299" t="s">
        <v>13</v>
      </c>
      <c r="C36" s="224">
        <v>189614</v>
      </c>
      <c r="D36" s="224">
        <v>191128</v>
      </c>
      <c r="E36" s="224">
        <v>2025</v>
      </c>
      <c r="F36" s="224">
        <v>2252</v>
      </c>
      <c r="G36" s="381">
        <v>1.0679591169428417</v>
      </c>
      <c r="H36" s="381">
        <v>1.1782679670168683</v>
      </c>
      <c r="I36" s="224">
        <v>68</v>
      </c>
      <c r="J36" s="224">
        <v>94</v>
      </c>
      <c r="K36" s="381">
        <v>0.035862330840549746</v>
      </c>
      <c r="L36" s="381">
        <v>0.04918170022184086</v>
      </c>
      <c r="M36" s="224">
        <v>2093</v>
      </c>
      <c r="N36" s="298">
        <v>2346</v>
      </c>
      <c r="O36" s="381">
        <v>1.1038214477833914</v>
      </c>
      <c r="P36" s="381">
        <v>1.2274496672387092</v>
      </c>
      <c r="Q36" s="20">
        <f t="shared" si="0"/>
        <v>1.0679591169428417</v>
      </c>
      <c r="R36" s="20">
        <f t="shared" si="1"/>
        <v>1.1782679670168683</v>
      </c>
      <c r="S36" s="20">
        <f t="shared" si="2"/>
        <v>0.035862330840549746</v>
      </c>
      <c r="T36" s="20">
        <f t="shared" si="3"/>
        <v>0.04918170022184086</v>
      </c>
      <c r="U36" s="20">
        <f t="shared" si="4"/>
        <v>1.1038214477833914</v>
      </c>
      <c r="V36" s="20">
        <f t="shared" si="5"/>
        <v>1.2274496672387092</v>
      </c>
      <c r="W36" s="20"/>
      <c r="X36" s="20"/>
      <c r="Y36" s="20"/>
      <c r="Z36" s="20"/>
      <c r="AA36" s="20"/>
    </row>
    <row r="37" spans="9:27" ht="12" customHeight="1">
      <c r="I37" s="45"/>
      <c r="M37" s="380"/>
      <c r="N37" s="37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2:27" ht="12" customHeight="1">
      <c r="B38" s="1" t="s">
        <v>475</v>
      </c>
      <c r="M38" s="373"/>
      <c r="N38" s="373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3:27" ht="12" customHeight="1">
      <c r="C39" s="45"/>
      <c r="E39" s="45"/>
      <c r="M39" s="373"/>
      <c r="N39" s="373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3:27" ht="12" customHeight="1">
      <c r="M40" s="373"/>
      <c r="N40" s="373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3:27" ht="12" customHeight="1">
      <c r="M41" s="373"/>
      <c r="N41" s="373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3:27" ht="12" customHeight="1">
      <c r="M42" s="373"/>
      <c r="N42" s="373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3:27" ht="12" customHeight="1">
      <c r="M43" s="373"/>
      <c r="N43" s="373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3:27" ht="12" customHeight="1">
      <c r="M44" s="373"/>
      <c r="N44" s="373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3:27" ht="12" customHeight="1">
      <c r="M45" s="373"/>
      <c r="N45" s="373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3:27" ht="12" customHeight="1">
      <c r="M46" s="373"/>
      <c r="N46" s="373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3:27" ht="12" customHeight="1">
      <c r="M47" s="373"/>
      <c r="N47" s="373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3:27" ht="12" customHeight="1">
      <c r="M48" s="373"/>
      <c r="N48" s="373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3:27" ht="12" customHeight="1">
      <c r="M49" s="373"/>
      <c r="N49" s="373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3:27" ht="12" customHeight="1">
      <c r="M50" s="373"/>
      <c r="N50" s="373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3:27" ht="12" customHeight="1">
      <c r="M51" s="373"/>
      <c r="N51" s="373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3:27" ht="12" customHeight="1">
      <c r="M52" s="373"/>
      <c r="N52" s="373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3:27" ht="12" customHeight="1">
      <c r="M53" s="373"/>
      <c r="N53" s="373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3:27" ht="12" customHeight="1">
      <c r="M54" s="373"/>
      <c r="N54" s="373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3:27" ht="12" customHeight="1">
      <c r="M55" s="373"/>
      <c r="N55" s="373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3:27" ht="12" customHeight="1">
      <c r="M56" s="373"/>
      <c r="N56" s="373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3:27" ht="12" customHeight="1">
      <c r="M57" s="373"/>
      <c r="N57" s="373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3:27" ht="12" customHeight="1">
      <c r="M58" s="373"/>
      <c r="N58" s="373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3:27" ht="12" customHeight="1">
      <c r="M59" s="373"/>
      <c r="N59" s="373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3:27" ht="12" customHeight="1">
      <c r="M60" s="373"/>
      <c r="N60" s="373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3:27" ht="12" customHeight="1">
      <c r="M61" s="373"/>
      <c r="N61" s="373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3:27" ht="12" customHeight="1">
      <c r="M62" s="373"/>
      <c r="N62" s="37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3:27" ht="12" customHeight="1">
      <c r="M63" s="373"/>
      <c r="N63" s="37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3:27" ht="12" customHeight="1">
      <c r="M64" s="373"/>
      <c r="N64" s="373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3:27" ht="12" customHeight="1">
      <c r="M65" s="373"/>
      <c r="N65" s="373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3:27" ht="12" customHeight="1">
      <c r="M66" s="373"/>
      <c r="N66" s="373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7:27" ht="12" customHeight="1"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7:27" ht="12" customHeight="1"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7:27" ht="12" customHeight="1"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7:27" ht="12" customHeight="1"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7:27" ht="12" customHeight="1"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7:27" ht="12" customHeight="1"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7:27" ht="12" customHeight="1"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7:27" ht="12" customHeight="1"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7:27" ht="12" customHeight="1"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7:27" ht="12" customHeight="1"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7:27" ht="12" customHeight="1"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7:27" ht="12" customHeight="1"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7:27" ht="12" customHeight="1"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7:27" ht="12" customHeight="1"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7:27" ht="12" customHeight="1"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7:27" ht="12" customHeight="1"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7:27" ht="12" customHeight="1"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7:27" ht="12" customHeight="1"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7:27" ht="12" customHeight="1"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7:27" ht="12" customHeight="1"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7:27" ht="12" customHeight="1"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7:27" ht="12" customHeight="1"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7:27" ht="12" customHeight="1"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7:27" ht="12" customHeight="1"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7:27" ht="12" customHeight="1"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7:27" ht="12" customHeight="1"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7:27" ht="12" customHeight="1"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7:27" ht="12" customHeight="1"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7:27" ht="12" customHeight="1"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7:27" ht="12" customHeight="1"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7:27" ht="12" customHeight="1"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7:27" ht="12" customHeight="1"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7:27" ht="12" customHeight="1"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7:27" ht="12" customHeight="1"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7:27" ht="12" customHeight="1"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7:27" ht="12" customHeight="1"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7:27" ht="12" customHeight="1"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7:27" ht="12" customHeight="1"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7:27" ht="12" customHeight="1"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7:27" ht="12" customHeight="1"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7:27" ht="12" customHeight="1"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17:27" ht="12" customHeight="1"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7:27" ht="12" customHeight="1"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7:27" ht="12" customHeight="1"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7:27" ht="12" customHeight="1"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7:27" ht="12" customHeight="1"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7:27" ht="12" customHeight="1"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17:27" ht="12" customHeight="1"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7:27" ht="12" customHeight="1"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17:27" ht="12" customHeight="1"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17:27" ht="12" customHeight="1"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7:27" ht="12" customHeight="1"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7:27" ht="12" customHeight="1"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7:27" ht="12" customHeight="1"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7:27" ht="12" customHeight="1"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7:27" ht="12" customHeight="1"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7:27" ht="12" customHeight="1"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7:27" ht="12" customHeight="1"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7:27" ht="12" customHeight="1"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7:27" ht="12" customHeight="1"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7:27" ht="12" customHeight="1"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7:27" ht="12" customHeight="1"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7:27" ht="12" customHeight="1"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7:27" ht="12" customHeight="1"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7:27" ht="12" customHeight="1"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7:27" ht="12" customHeight="1"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7:27" ht="12" customHeight="1"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7:27" ht="12" customHeight="1"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7:27" ht="12" customHeight="1"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7:27" ht="12" customHeight="1"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7:27" ht="12" customHeight="1"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7:27" ht="12" customHeight="1"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7:27" ht="12" customHeight="1"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7:27" ht="12" customHeight="1"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7:27" ht="12" customHeight="1"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7:27" ht="12" customHeight="1"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7:27" ht="12" customHeight="1"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7:27" ht="12" customHeight="1"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7:27" ht="12" customHeight="1"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7:27" ht="12" customHeight="1"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7:27" ht="12" customHeight="1"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7:27" ht="12" customHeight="1"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7:27" ht="12" customHeight="1"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7:27" ht="12" customHeight="1"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7:27" ht="12" customHeight="1"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7:27" ht="12" customHeight="1"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7:27" ht="12" customHeight="1"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7:27" ht="12" customHeight="1"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7:27" ht="12" customHeight="1"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7:27" ht="12" customHeight="1"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7:27" ht="12" customHeight="1"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7:27" ht="12" customHeight="1"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7:27" ht="12" customHeight="1"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7:27" ht="12" customHeight="1"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7:27" ht="12" customHeight="1"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7:27" ht="12" customHeight="1"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7:27" ht="12" customHeight="1"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7:27" ht="12" customHeight="1"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7:27" ht="12" customHeight="1"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7:27" ht="12" customHeight="1"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7:27" ht="12" customHeight="1"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7:27" ht="12" customHeight="1"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7:27" ht="12" customHeight="1"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7:27" ht="12" customHeight="1"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7:27" ht="12" customHeight="1"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7:27" ht="12" customHeight="1"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7:27" ht="12" customHeight="1"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7:27" ht="12" customHeight="1"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7:27" ht="12" customHeight="1"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7:27" ht="12" customHeight="1"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7:27" ht="12" customHeight="1"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7:27" ht="12" customHeight="1"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7:27" ht="12" customHeight="1"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7:27" ht="12" customHeight="1"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7:27" ht="12" customHeight="1"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7:27" ht="12" customHeight="1"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7:27" ht="12" customHeight="1"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7:27" ht="12" customHeight="1"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7:27" ht="12" customHeight="1"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7:27" ht="12" customHeight="1"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7:27" ht="12" customHeight="1"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7:27" ht="12" customHeight="1"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7:27" ht="12" customHeight="1"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7:27" ht="12" customHeight="1"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7:27" ht="12" customHeight="1"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7:27" ht="12" customHeight="1"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7:27" ht="12" customHeight="1"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7:27" ht="12" customHeight="1"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7:27" ht="12" customHeight="1"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7:27" ht="12" customHeight="1"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7:27" ht="12" customHeight="1"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7:27" ht="12" customHeight="1"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7:27" ht="12" customHeight="1"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7:27" ht="12" customHeight="1"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7:27" ht="12" customHeight="1"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17:27" ht="12" customHeight="1"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spans="17:27" ht="12" customHeight="1"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spans="17:27" ht="12" customHeight="1"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7:27" ht="12" customHeight="1"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7:27" ht="12" customHeight="1"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7:27" ht="12" customHeight="1"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spans="17:27" ht="12" customHeight="1"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spans="17:27" ht="12" customHeight="1"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spans="17:27" ht="12" customHeight="1"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spans="17:27" ht="12" customHeight="1"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7:27" ht="12" customHeight="1"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spans="17:27" ht="12" customHeight="1"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spans="17:27" ht="12" customHeight="1"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7:27" ht="12" customHeight="1"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7:27" ht="12" customHeight="1"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7:27" ht="12" customHeight="1"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7:27" ht="12" customHeight="1"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spans="17:27" ht="12" customHeight="1"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spans="17:27" ht="12" customHeight="1"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7:27" ht="12" customHeight="1"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spans="17:27" ht="12" customHeight="1"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7:27" ht="12" customHeight="1"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7:27" ht="12" customHeight="1"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spans="17:27" ht="12" customHeight="1"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spans="17:27" ht="12" customHeight="1"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7:27" ht="12" customHeight="1"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7:27" ht="12" customHeight="1"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spans="17:27" ht="12" customHeight="1"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7:27" ht="12" customHeight="1"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7:27" ht="12" customHeight="1"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7:27" ht="12" customHeight="1"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7:27" ht="12" customHeight="1"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7:27" ht="12" customHeight="1"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spans="17:27" ht="12" customHeight="1"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spans="17:27" ht="12" customHeight="1"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7:27" ht="12" customHeight="1"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spans="17:27" ht="12" customHeight="1"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7:27" ht="12" customHeight="1"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spans="17:27" ht="12" customHeight="1"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spans="17:27" ht="12" customHeight="1"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spans="17:27" ht="12" customHeight="1"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spans="17:27" ht="12" customHeight="1"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spans="17:27" ht="12" customHeight="1"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spans="17:27" ht="12" customHeight="1"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spans="17:27" ht="12" customHeight="1"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spans="17:27" ht="12" customHeight="1"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7:27" ht="12" customHeight="1"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7:27" ht="12" customHeight="1"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spans="17:27" ht="12" customHeight="1"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spans="17:27" ht="12" customHeight="1"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spans="17:27" ht="12" customHeight="1"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7:27" ht="12" customHeight="1"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7:27" ht="12" customHeight="1"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spans="17:27" ht="12" customHeight="1"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spans="17:27" ht="12" customHeight="1"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spans="17:27" ht="12" customHeight="1"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spans="17:27" ht="12" customHeight="1"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spans="17:27" ht="12" customHeight="1"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spans="17:27" ht="12" customHeight="1"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spans="17:27" ht="12" customHeight="1"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spans="17:27" ht="12" customHeight="1"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spans="17:27" ht="12" customHeight="1"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7:27" ht="12" customHeight="1"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spans="17:27" ht="12" customHeight="1"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spans="17:27" ht="12" customHeight="1"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spans="17:27" ht="12" customHeight="1"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spans="17:27" ht="12" customHeight="1"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spans="17:27" ht="12" customHeight="1"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spans="17:27" ht="12" customHeight="1"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7:27" ht="12" customHeight="1"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spans="17:27" ht="12" customHeight="1"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spans="17:27" ht="12" customHeight="1"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spans="17:27" ht="12" customHeight="1"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7:27" ht="12" customHeight="1"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spans="17:27" ht="12" customHeight="1"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spans="17:27" ht="12" customHeight="1"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spans="17:27" ht="12" customHeight="1"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spans="17:27" ht="12" customHeight="1"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17:27" ht="12" customHeight="1"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spans="17:27" ht="12" customHeight="1"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17:27" ht="12" customHeight="1"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17:27" ht="12" customHeight="1"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spans="17:27" ht="12" customHeight="1"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spans="17:27" ht="12" customHeight="1"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spans="17:27" ht="12" customHeight="1"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spans="17:27" ht="12" customHeight="1"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spans="17:27" ht="12" customHeight="1"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spans="17:27" ht="12" customHeight="1"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spans="17:27" ht="12" customHeight="1"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spans="17:27" ht="12" customHeight="1"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17:27" ht="12" customHeight="1"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17:27" ht="12" customHeight="1"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7:27" ht="12" customHeight="1"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7:27" ht="12" customHeight="1"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7:27" ht="12" customHeight="1"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17:27" ht="12" customHeight="1"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7:27" ht="12" customHeight="1"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17:27" ht="12" customHeight="1"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17:27" ht="12" customHeight="1"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spans="17:27" ht="12" customHeight="1"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7:27" ht="12" customHeight="1"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spans="17:27" ht="12" customHeight="1"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spans="17:27" ht="12" customHeight="1"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spans="17:27" ht="12" customHeight="1"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17:27" ht="12" customHeight="1"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7:27" ht="12" customHeight="1"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17:27" ht="12" customHeight="1"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spans="17:27" ht="12" customHeight="1"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spans="17:27" ht="12" customHeight="1"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spans="17:27" ht="12" customHeight="1"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spans="17:27" ht="12" customHeight="1"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spans="17:27" ht="12" customHeight="1"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spans="17:27" ht="12" customHeight="1"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spans="17:27" ht="12" customHeight="1"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17:27" ht="12" customHeight="1"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17:27" ht="12" customHeight="1"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spans="17:27" ht="12" customHeight="1"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spans="17:27" ht="12" customHeight="1"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spans="17:27" ht="12" customHeight="1"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spans="17:27" ht="12" customHeight="1"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7:27" ht="12" customHeight="1"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spans="17:27" ht="12" customHeight="1"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spans="17:27" ht="12" customHeight="1"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spans="17:27" ht="12" customHeight="1"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spans="17:27" ht="12" customHeight="1"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spans="17:27" ht="12" customHeight="1"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17:27" ht="12" customHeight="1"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17:27" ht="12" customHeight="1"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spans="17:27" ht="12" customHeight="1"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spans="17:27" ht="12" customHeight="1"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spans="17:27" ht="12" customHeight="1"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spans="17:27" ht="12" customHeight="1"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spans="17:27" ht="12" customHeight="1"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spans="17:27" ht="12" customHeight="1"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spans="17:27" ht="12" customHeight="1"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spans="17:27" ht="12" customHeight="1"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spans="17:27" ht="12" customHeight="1"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spans="17:27" ht="12" customHeight="1"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spans="17:27" ht="12" customHeight="1"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spans="17:27" ht="12" customHeight="1"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spans="17:27" ht="12" customHeight="1"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spans="17:27" ht="12" customHeight="1"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spans="17:27" ht="12" customHeight="1"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spans="17:27" ht="12" customHeight="1"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spans="17:27" ht="12" customHeight="1"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spans="17:27" ht="12" customHeight="1"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spans="17:27" ht="12" customHeight="1"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spans="17:27" ht="12" customHeight="1"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spans="17:27" ht="12" customHeight="1"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spans="17:27" ht="12" customHeight="1"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spans="17:27" ht="12" customHeight="1"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spans="17:27" ht="12" customHeight="1"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spans="17:27" ht="12" customHeight="1"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spans="17:27" ht="12" customHeight="1"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spans="17:27" ht="12" customHeight="1"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spans="17:27" ht="12" customHeight="1"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spans="17:27" ht="12" customHeight="1"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spans="17:27" ht="12" customHeight="1"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spans="17:27" ht="12" customHeight="1"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spans="17:27" ht="12" customHeight="1"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7:27" ht="12" customHeight="1"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spans="17:27" ht="12" customHeight="1"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spans="17:27" ht="12" customHeight="1"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spans="17:27" ht="12" customHeight="1"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spans="17:27" ht="12" customHeight="1"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spans="17:27" ht="12" customHeight="1"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spans="17:27" ht="12" customHeight="1"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spans="17:27" ht="12" customHeight="1"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spans="17:27" ht="12" customHeight="1"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spans="17:27" ht="12" customHeight="1"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spans="17:27" ht="12" customHeight="1"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spans="17:27" ht="12" customHeight="1"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spans="17:27" ht="12" customHeight="1"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spans="17:27" ht="12" customHeight="1"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spans="17:27" ht="12" customHeight="1"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spans="17:27" ht="12" customHeight="1"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spans="17:27" ht="12" customHeight="1"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spans="17:27" ht="12" customHeight="1"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spans="17:27" ht="12" customHeight="1"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spans="17:27" ht="12" customHeight="1"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spans="17:27" ht="12" customHeight="1"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spans="17:27" ht="12" customHeight="1"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spans="17:27" ht="12" customHeight="1"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spans="17:27" ht="12" customHeight="1"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7:27" ht="12" customHeight="1"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spans="17:27" ht="12" customHeight="1"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spans="17:27" ht="12" customHeight="1"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spans="17:27" ht="12" customHeight="1"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spans="17:27" ht="12" customHeight="1"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spans="17:27" ht="12" customHeight="1"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spans="17:27" ht="12" customHeight="1"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spans="17:27" ht="12" customHeight="1"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spans="17:27" ht="12" customHeight="1"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spans="17:27" ht="12" customHeight="1"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spans="17:27" ht="12" customHeight="1"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spans="17:27" ht="12" customHeight="1"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7:27" ht="12" customHeight="1"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spans="17:27" ht="12" customHeight="1"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spans="17:27" ht="12" customHeight="1"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spans="17:27" ht="12" customHeight="1"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spans="17:27" ht="12" customHeight="1"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spans="17:27" ht="12" customHeight="1"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spans="17:27" ht="12" customHeight="1"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spans="17:27" ht="12" customHeight="1"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spans="17:27" ht="12" customHeight="1"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spans="17:27" ht="12" customHeight="1"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spans="17:27" ht="12" customHeight="1"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spans="17:27" ht="12" customHeight="1"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spans="17:27" ht="12" customHeight="1"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spans="17:27" ht="12" customHeight="1"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spans="17:27" ht="12" customHeight="1"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spans="17:27" ht="12" customHeight="1"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spans="17:27" ht="12" customHeight="1"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spans="17:27" ht="12" customHeight="1"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spans="17:27" ht="12" customHeight="1"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spans="17:27" ht="12" customHeight="1"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spans="17:27" ht="12" customHeight="1"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spans="17:27" ht="12" customHeight="1"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spans="17:27" ht="12" customHeight="1"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spans="17:27" ht="12" customHeight="1"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spans="17:27" ht="12" customHeight="1"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spans="17:27" ht="12" customHeight="1"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spans="17:27" ht="12" customHeight="1"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spans="17:27" ht="12" customHeight="1"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spans="17:27" ht="12" customHeight="1"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spans="17:27" ht="12" customHeight="1"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spans="17:27" ht="12" customHeight="1"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spans="17:27" ht="12" customHeight="1"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spans="17:27" ht="12" customHeight="1"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spans="17:27" ht="12" customHeight="1"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spans="17:27" ht="12" customHeight="1"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spans="17:27" ht="12" customHeight="1"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spans="17:27" ht="12" customHeight="1"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spans="17:27" ht="12" customHeight="1"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spans="17:27" ht="12" customHeight="1"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spans="17:27" ht="12" customHeight="1"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spans="17:27" ht="12" customHeight="1"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spans="17:27" ht="12" customHeight="1"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spans="17:27" ht="12" customHeight="1"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spans="17:27" ht="12" customHeight="1"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spans="17:27" ht="12" customHeight="1"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spans="17:27" ht="12" customHeight="1"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spans="17:27" ht="12" customHeight="1"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spans="17:27" ht="12" customHeight="1"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spans="17:27" ht="12" customHeight="1"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spans="17:27" ht="12" customHeight="1"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spans="17:27" ht="12" customHeight="1"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spans="17:27" ht="12" customHeight="1"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spans="17:27" ht="12" customHeight="1"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spans="17:27" ht="12" customHeight="1"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spans="17:27" ht="12" customHeight="1"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spans="17:27" ht="12" customHeight="1"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spans="17:27" ht="12" customHeight="1"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spans="17:27" ht="12" customHeight="1"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spans="17:27" ht="12" customHeight="1"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spans="17:27" ht="12" customHeight="1"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spans="17:27" ht="12" customHeight="1"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spans="17:27" ht="12" customHeight="1"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spans="17:27" ht="12" customHeight="1"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spans="17:27" ht="12" customHeight="1"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spans="17:27" ht="12" customHeight="1"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spans="17:27" ht="12" customHeight="1"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spans="17:27" ht="12" customHeight="1"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spans="17:27" ht="12" customHeight="1"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spans="17:27" ht="12" customHeight="1"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spans="17:27" ht="12" customHeight="1"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spans="17:27" ht="12" customHeight="1"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spans="17:27" ht="12" customHeight="1"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spans="17:27" ht="12" customHeight="1"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spans="17:27" ht="12" customHeight="1"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spans="17:27" ht="12" customHeight="1"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spans="17:27" ht="12" customHeight="1"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spans="17:27" ht="12" customHeight="1"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spans="17:27" ht="12" customHeight="1"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spans="17:27" ht="12" customHeight="1"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spans="17:27" ht="12" customHeight="1"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spans="17:27" ht="12" customHeight="1"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spans="17:27" ht="12" customHeight="1"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spans="17:27" ht="12" customHeight="1"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spans="17:27" ht="12" customHeight="1"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spans="17:27" ht="12" customHeight="1"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spans="17:27" ht="12" customHeight="1"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spans="17:27" ht="12" customHeight="1"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spans="17:27" ht="12" customHeight="1"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spans="17:27" ht="12" customHeight="1"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spans="17:27" ht="12" customHeight="1"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spans="17:27" ht="12" customHeight="1"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spans="17:27" ht="12" customHeight="1"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spans="17:27" ht="12" customHeight="1"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spans="17:27" ht="12" customHeight="1"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spans="17:27" ht="12" customHeight="1"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spans="17:27" ht="12" customHeight="1"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spans="17:27" ht="12" customHeight="1"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spans="17:27" ht="12" customHeight="1"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spans="17:27" ht="12" customHeight="1"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spans="17:27" ht="12" customHeight="1"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spans="17:27" ht="12" customHeight="1"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spans="17:27" ht="12" customHeight="1"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spans="17:27" ht="12" customHeight="1"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spans="17:27" ht="12" customHeight="1"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spans="17:27" ht="12" customHeight="1"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spans="17:27" ht="12" customHeight="1"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spans="17:27" ht="12" customHeight="1"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spans="17:27" ht="12" customHeight="1"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spans="17:27" ht="12" customHeight="1"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spans="17:27" ht="12" customHeight="1"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spans="17:27" ht="12" customHeight="1"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spans="17:27" ht="12" customHeight="1"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spans="17:27" ht="12" customHeight="1"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spans="17:27" ht="12" customHeight="1"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spans="17:27" ht="12" customHeight="1"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</sheetData>
  <sheetProtection/>
  <mergeCells count="14">
    <mergeCell ref="O1:P1"/>
    <mergeCell ref="G6:H6"/>
    <mergeCell ref="I6:J6"/>
    <mergeCell ref="K6:L6"/>
    <mergeCell ref="M6:N6"/>
    <mergeCell ref="O6:P6"/>
    <mergeCell ref="A2:P2"/>
    <mergeCell ref="A3:P3"/>
    <mergeCell ref="A4:P4"/>
    <mergeCell ref="A5:A7"/>
    <mergeCell ref="B5:B7"/>
    <mergeCell ref="C5:D6"/>
    <mergeCell ref="E5:P5"/>
    <mergeCell ref="E6:F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Y493"/>
  <sheetViews>
    <sheetView zoomScalePageLayoutView="0" workbookViewId="0" topLeftCell="A7">
      <selection activeCell="H41" sqref="H41"/>
    </sheetView>
  </sheetViews>
  <sheetFormatPr defaultColWidth="9.00390625" defaultRowHeight="12.75"/>
  <cols>
    <col min="1" max="1" width="4.00390625" style="1" customWidth="1"/>
    <col min="2" max="2" width="20.75390625" style="1" customWidth="1"/>
    <col min="3" max="3" width="8.75390625" style="1" customWidth="1"/>
    <col min="4" max="4" width="9.375" style="1" customWidth="1"/>
    <col min="5" max="5" width="8.25390625" style="1" customWidth="1"/>
    <col min="6" max="6" width="8.00390625" style="1" customWidth="1"/>
    <col min="7" max="7" width="8.25390625" style="1" customWidth="1"/>
    <col min="8" max="8" width="8.125" style="1" customWidth="1"/>
    <col min="9" max="9" width="8.375" style="1" customWidth="1"/>
    <col min="10" max="10" width="9.125" style="1" customWidth="1"/>
    <col min="11" max="11" width="8.375" style="1" customWidth="1"/>
    <col min="12" max="12" width="8.00390625" style="1" customWidth="1"/>
    <col min="13" max="13" width="8.75390625" style="1" customWidth="1"/>
    <col min="14" max="14" width="9.125" style="1" customWidth="1"/>
    <col min="15" max="15" width="8.75390625" style="1" customWidth="1"/>
    <col min="16" max="16" width="9.125" style="1" customWidth="1"/>
    <col min="17" max="22" width="3.875" style="1" customWidth="1"/>
    <col min="23" max="16384" width="9.125" style="1" customWidth="1"/>
  </cols>
  <sheetData>
    <row r="1" spans="15:16" ht="14.25" customHeight="1">
      <c r="O1" s="613" t="s">
        <v>490</v>
      </c>
      <c r="P1" s="613"/>
    </row>
    <row r="2" spans="1:16" ht="20.25" customHeight="1">
      <c r="A2" s="528" t="s">
        <v>472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15.75">
      <c r="A3" s="528" t="s">
        <v>489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</row>
    <row r="4" spans="1:16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32.25" customHeight="1">
      <c r="A5" s="610" t="s">
        <v>2</v>
      </c>
      <c r="B5" s="591" t="s">
        <v>78</v>
      </c>
      <c r="C5" s="614" t="s">
        <v>488</v>
      </c>
      <c r="D5" s="614"/>
      <c r="E5" s="591" t="s">
        <v>487</v>
      </c>
      <c r="F5" s="591"/>
      <c r="G5" s="591"/>
      <c r="H5" s="591"/>
      <c r="I5" s="591" t="s">
        <v>486</v>
      </c>
      <c r="J5" s="591"/>
      <c r="K5" s="591"/>
      <c r="L5" s="591"/>
      <c r="M5" s="591" t="s">
        <v>485</v>
      </c>
      <c r="N5" s="591"/>
      <c r="O5" s="591"/>
      <c r="P5" s="591"/>
    </row>
    <row r="6" spans="1:16" ht="21" customHeight="1">
      <c r="A6" s="610"/>
      <c r="B6" s="591"/>
      <c r="C6" s="509" t="s">
        <v>4</v>
      </c>
      <c r="D6" s="509" t="s">
        <v>5</v>
      </c>
      <c r="E6" s="474" t="s">
        <v>4</v>
      </c>
      <c r="F6" s="474"/>
      <c r="G6" s="474" t="s">
        <v>5</v>
      </c>
      <c r="H6" s="474"/>
      <c r="I6" s="474" t="s">
        <v>4</v>
      </c>
      <c r="J6" s="474"/>
      <c r="K6" s="474" t="s">
        <v>5</v>
      </c>
      <c r="L6" s="474"/>
      <c r="M6" s="474" t="s">
        <v>4</v>
      </c>
      <c r="N6" s="474"/>
      <c r="O6" s="474" t="s">
        <v>5</v>
      </c>
      <c r="P6" s="474"/>
    </row>
    <row r="7" spans="1:16" ht="23.25" customHeight="1">
      <c r="A7" s="610"/>
      <c r="B7" s="591"/>
      <c r="C7" s="509"/>
      <c r="D7" s="509"/>
      <c r="E7" s="385" t="s">
        <v>236</v>
      </c>
      <c r="F7" s="384" t="s">
        <v>354</v>
      </c>
      <c r="G7" s="385" t="s">
        <v>236</v>
      </c>
      <c r="H7" s="384" t="s">
        <v>252</v>
      </c>
      <c r="I7" s="385" t="s">
        <v>236</v>
      </c>
      <c r="J7" s="384" t="s">
        <v>354</v>
      </c>
      <c r="K7" s="385" t="s">
        <v>236</v>
      </c>
      <c r="L7" s="384" t="s">
        <v>354</v>
      </c>
      <c r="M7" s="385" t="s">
        <v>236</v>
      </c>
      <c r="N7" s="384" t="s">
        <v>252</v>
      </c>
      <c r="O7" s="385" t="s">
        <v>236</v>
      </c>
      <c r="P7" s="384" t="s">
        <v>354</v>
      </c>
    </row>
    <row r="8" spans="1:16" ht="12" customHeight="1">
      <c r="A8" s="244" t="s">
        <v>8</v>
      </c>
      <c r="B8" s="244" t="s">
        <v>9</v>
      </c>
      <c r="C8" s="60">
        <v>1</v>
      </c>
      <c r="D8" s="60">
        <v>2</v>
      </c>
      <c r="E8" s="60">
        <v>3</v>
      </c>
      <c r="F8" s="61">
        <v>4</v>
      </c>
      <c r="G8" s="60">
        <v>5</v>
      </c>
      <c r="H8" s="61">
        <v>6</v>
      </c>
      <c r="I8" s="60">
        <v>7</v>
      </c>
      <c r="J8" s="61">
        <v>8</v>
      </c>
      <c r="K8" s="60">
        <v>9</v>
      </c>
      <c r="L8" s="61">
        <v>10</v>
      </c>
      <c r="M8" s="60">
        <v>11</v>
      </c>
      <c r="N8" s="61">
        <v>12</v>
      </c>
      <c r="O8" s="60">
        <v>13</v>
      </c>
      <c r="P8" s="61">
        <v>14</v>
      </c>
    </row>
    <row r="9" spans="1:25" ht="12" customHeight="1">
      <c r="A9" s="187">
        <v>1</v>
      </c>
      <c r="B9" s="346" t="s">
        <v>84</v>
      </c>
      <c r="C9" s="56">
        <v>313</v>
      </c>
      <c r="D9" s="56">
        <v>219</v>
      </c>
      <c r="E9" s="301">
        <v>4</v>
      </c>
      <c r="F9" s="254">
        <v>1.2779552715654952</v>
      </c>
      <c r="G9" s="301">
        <v>2</v>
      </c>
      <c r="H9" s="254">
        <v>0.91324200913242</v>
      </c>
      <c r="I9" s="301">
        <v>4</v>
      </c>
      <c r="J9" s="254">
        <v>1.2779552715654952</v>
      </c>
      <c r="K9" s="301">
        <v>1</v>
      </c>
      <c r="L9" s="254">
        <v>0.45662100456621</v>
      </c>
      <c r="M9" s="302">
        <v>8</v>
      </c>
      <c r="N9" s="254">
        <v>2.5559105431309903</v>
      </c>
      <c r="O9" s="302">
        <v>3</v>
      </c>
      <c r="P9" s="254">
        <v>1.36986301369863</v>
      </c>
      <c r="Q9" s="20">
        <f aca="true" t="shared" si="0" ref="Q9:Q36">SUM(E9*100/C9)</f>
        <v>1.2779552715654952</v>
      </c>
      <c r="R9" s="20">
        <f aca="true" t="shared" si="1" ref="R9:R36">SUM(G9*100/D9)</f>
        <v>0.91324200913242</v>
      </c>
      <c r="S9" s="20">
        <f aca="true" t="shared" si="2" ref="S9:S36">SUM(I9*100/C9)</f>
        <v>1.2779552715654952</v>
      </c>
      <c r="T9" s="20">
        <f aca="true" t="shared" si="3" ref="T9:T36">SUM(K9*100/D9)</f>
        <v>0.45662100456621</v>
      </c>
      <c r="U9" s="20">
        <f aca="true" t="shared" si="4" ref="U9:U36">SUM(M9*100/C9)</f>
        <v>2.5559105431309903</v>
      </c>
      <c r="V9" s="20">
        <f aca="true" t="shared" si="5" ref="V9:V36">SUM(O9*100/D9)</f>
        <v>1.36986301369863</v>
      </c>
      <c r="W9" s="20"/>
      <c r="X9" s="20"/>
      <c r="Y9" s="20"/>
    </row>
    <row r="10" spans="1:25" ht="12" customHeight="1">
      <c r="A10" s="187">
        <v>2</v>
      </c>
      <c r="B10" s="346" t="s">
        <v>65</v>
      </c>
      <c r="C10" s="56">
        <v>221</v>
      </c>
      <c r="D10" s="56">
        <v>199</v>
      </c>
      <c r="E10" s="301">
        <v>12</v>
      </c>
      <c r="F10" s="254">
        <v>5.429864253393665</v>
      </c>
      <c r="G10" s="301">
        <v>18</v>
      </c>
      <c r="H10" s="254">
        <v>9.045226130653266</v>
      </c>
      <c r="I10" s="301">
        <v>4</v>
      </c>
      <c r="J10" s="254">
        <v>1.8099547511312217</v>
      </c>
      <c r="K10" s="301">
        <v>5</v>
      </c>
      <c r="L10" s="254">
        <v>2.512562814070352</v>
      </c>
      <c r="M10" s="302">
        <v>16</v>
      </c>
      <c r="N10" s="254">
        <v>7.239819004524887</v>
      </c>
      <c r="O10" s="302">
        <v>23</v>
      </c>
      <c r="P10" s="254">
        <v>11.557788944723619</v>
      </c>
      <c r="Q10" s="20">
        <f t="shared" si="0"/>
        <v>5.429864253393665</v>
      </c>
      <c r="R10" s="20">
        <f t="shared" si="1"/>
        <v>9.045226130653266</v>
      </c>
      <c r="S10" s="20">
        <f t="shared" si="2"/>
        <v>1.8099547511312217</v>
      </c>
      <c r="T10" s="20">
        <f t="shared" si="3"/>
        <v>2.512562814070352</v>
      </c>
      <c r="U10" s="20">
        <f t="shared" si="4"/>
        <v>7.239819004524887</v>
      </c>
      <c r="V10" s="20">
        <f t="shared" si="5"/>
        <v>11.557788944723619</v>
      </c>
      <c r="W10" s="20"/>
      <c r="X10" s="20"/>
      <c r="Y10" s="20"/>
    </row>
    <row r="11" spans="1:25" ht="12" customHeight="1">
      <c r="A11" s="187">
        <v>3</v>
      </c>
      <c r="B11" s="346" t="s">
        <v>64</v>
      </c>
      <c r="C11" s="56">
        <v>124</v>
      </c>
      <c r="D11" s="56">
        <v>121</v>
      </c>
      <c r="E11" s="301">
        <v>5</v>
      </c>
      <c r="F11" s="254">
        <v>4.032258064516129</v>
      </c>
      <c r="G11" s="301">
        <v>10</v>
      </c>
      <c r="H11" s="254">
        <v>8.264462809917354</v>
      </c>
      <c r="I11" s="301">
        <v>5</v>
      </c>
      <c r="J11" s="254">
        <v>4.032258064516129</v>
      </c>
      <c r="K11" s="301">
        <v>4</v>
      </c>
      <c r="L11" s="254">
        <v>3.3057851239669422</v>
      </c>
      <c r="M11" s="302">
        <v>10</v>
      </c>
      <c r="N11" s="254">
        <v>8.064516129032258</v>
      </c>
      <c r="O11" s="302">
        <v>14</v>
      </c>
      <c r="P11" s="254">
        <v>11.570247933884298</v>
      </c>
      <c r="Q11" s="20">
        <f t="shared" si="0"/>
        <v>4.032258064516129</v>
      </c>
      <c r="R11" s="20">
        <f t="shared" si="1"/>
        <v>8.264462809917354</v>
      </c>
      <c r="S11" s="20">
        <f t="shared" si="2"/>
        <v>4.032258064516129</v>
      </c>
      <c r="T11" s="20">
        <f t="shared" si="3"/>
        <v>3.3057851239669422</v>
      </c>
      <c r="U11" s="20">
        <f t="shared" si="4"/>
        <v>8.064516129032258</v>
      </c>
      <c r="V11" s="20">
        <f t="shared" si="5"/>
        <v>11.570247933884298</v>
      </c>
      <c r="W11" s="20"/>
      <c r="X11" s="20"/>
      <c r="Y11" s="20"/>
    </row>
    <row r="12" spans="1:25" ht="12" customHeight="1">
      <c r="A12" s="187">
        <v>4</v>
      </c>
      <c r="B12" s="346" t="s">
        <v>63</v>
      </c>
      <c r="C12" s="56">
        <v>339</v>
      </c>
      <c r="D12" s="56">
        <v>383</v>
      </c>
      <c r="E12" s="301">
        <v>8</v>
      </c>
      <c r="F12" s="254">
        <v>2.359882005899705</v>
      </c>
      <c r="G12" s="301">
        <v>10</v>
      </c>
      <c r="H12" s="254">
        <v>2.6109660574412534</v>
      </c>
      <c r="I12" s="301">
        <v>24</v>
      </c>
      <c r="J12" s="254">
        <v>7.079646017699115</v>
      </c>
      <c r="K12" s="301">
        <v>14</v>
      </c>
      <c r="L12" s="254">
        <v>3.6553524804177546</v>
      </c>
      <c r="M12" s="302">
        <v>32</v>
      </c>
      <c r="N12" s="254">
        <v>9.43952802359882</v>
      </c>
      <c r="O12" s="302">
        <v>24</v>
      </c>
      <c r="P12" s="254">
        <v>6.266318537859008</v>
      </c>
      <c r="Q12" s="20">
        <f t="shared" si="0"/>
        <v>2.359882005899705</v>
      </c>
      <c r="R12" s="20">
        <f t="shared" si="1"/>
        <v>2.6109660574412534</v>
      </c>
      <c r="S12" s="20">
        <f t="shared" si="2"/>
        <v>7.079646017699115</v>
      </c>
      <c r="T12" s="20">
        <f t="shared" si="3"/>
        <v>3.6553524804177546</v>
      </c>
      <c r="U12" s="20">
        <f t="shared" si="4"/>
        <v>9.43952802359882</v>
      </c>
      <c r="V12" s="20">
        <f t="shared" si="5"/>
        <v>6.266318537859008</v>
      </c>
      <c r="W12" s="20"/>
      <c r="X12" s="20"/>
      <c r="Y12" s="20"/>
    </row>
    <row r="13" spans="1:25" ht="12" customHeight="1">
      <c r="A13" s="187">
        <v>5</v>
      </c>
      <c r="B13" s="346" t="s">
        <v>62</v>
      </c>
      <c r="C13" s="56">
        <v>602</v>
      </c>
      <c r="D13" s="56">
        <v>463</v>
      </c>
      <c r="E13" s="301">
        <v>31</v>
      </c>
      <c r="F13" s="254">
        <v>5.149501661129568</v>
      </c>
      <c r="G13" s="301">
        <v>47</v>
      </c>
      <c r="H13" s="254">
        <v>10.151187904967603</v>
      </c>
      <c r="I13" s="301">
        <v>19</v>
      </c>
      <c r="J13" s="254">
        <v>3.1561461794019934</v>
      </c>
      <c r="K13" s="301">
        <v>17</v>
      </c>
      <c r="L13" s="254">
        <v>3.67170626349892</v>
      </c>
      <c r="M13" s="302">
        <v>50</v>
      </c>
      <c r="N13" s="254">
        <v>8.305647840531561</v>
      </c>
      <c r="O13" s="302">
        <v>64</v>
      </c>
      <c r="P13" s="254">
        <v>13.822894168466522</v>
      </c>
      <c r="Q13" s="20">
        <f t="shared" si="0"/>
        <v>5.149501661129568</v>
      </c>
      <c r="R13" s="20">
        <f t="shared" si="1"/>
        <v>10.151187904967603</v>
      </c>
      <c r="S13" s="20">
        <f t="shared" si="2"/>
        <v>3.1561461794019934</v>
      </c>
      <c r="T13" s="20">
        <f t="shared" si="3"/>
        <v>3.67170626349892</v>
      </c>
      <c r="U13" s="20">
        <f t="shared" si="4"/>
        <v>8.305647840531561</v>
      </c>
      <c r="V13" s="20">
        <f t="shared" si="5"/>
        <v>13.822894168466522</v>
      </c>
      <c r="W13" s="20"/>
      <c r="X13" s="20"/>
      <c r="Y13" s="20"/>
    </row>
    <row r="14" spans="1:25" ht="12" customHeight="1">
      <c r="A14" s="187">
        <v>6</v>
      </c>
      <c r="B14" s="346" t="s">
        <v>61</v>
      </c>
      <c r="C14" s="56">
        <v>195</v>
      </c>
      <c r="D14" s="56">
        <v>177</v>
      </c>
      <c r="E14" s="301">
        <v>9</v>
      </c>
      <c r="F14" s="254">
        <v>4.615384615384615</v>
      </c>
      <c r="G14" s="301">
        <v>11</v>
      </c>
      <c r="H14" s="254">
        <v>6.214689265536723</v>
      </c>
      <c r="I14" s="301">
        <v>7</v>
      </c>
      <c r="J14" s="254">
        <v>3.58974358974359</v>
      </c>
      <c r="K14" s="301">
        <v>10</v>
      </c>
      <c r="L14" s="254">
        <v>5.649717514124294</v>
      </c>
      <c r="M14" s="302">
        <v>16</v>
      </c>
      <c r="N14" s="254">
        <v>8.205128205128204</v>
      </c>
      <c r="O14" s="302">
        <v>21</v>
      </c>
      <c r="P14" s="254">
        <v>11.864406779661017</v>
      </c>
      <c r="Q14" s="20">
        <f t="shared" si="0"/>
        <v>4.615384615384615</v>
      </c>
      <c r="R14" s="20">
        <f t="shared" si="1"/>
        <v>6.214689265536723</v>
      </c>
      <c r="S14" s="20">
        <f t="shared" si="2"/>
        <v>3.58974358974359</v>
      </c>
      <c r="T14" s="20">
        <f t="shared" si="3"/>
        <v>5.649717514124294</v>
      </c>
      <c r="U14" s="20">
        <f t="shared" si="4"/>
        <v>8.205128205128204</v>
      </c>
      <c r="V14" s="20">
        <f t="shared" si="5"/>
        <v>11.864406779661017</v>
      </c>
      <c r="W14" s="20"/>
      <c r="X14" s="20"/>
      <c r="Y14" s="20"/>
    </row>
    <row r="15" spans="1:25" ht="12" customHeight="1">
      <c r="A15" s="187">
        <v>7</v>
      </c>
      <c r="B15" s="346" t="s">
        <v>60</v>
      </c>
      <c r="C15" s="56">
        <v>113</v>
      </c>
      <c r="D15" s="56">
        <v>139</v>
      </c>
      <c r="E15" s="301">
        <v>3</v>
      </c>
      <c r="F15" s="254">
        <v>2.6548672566371683</v>
      </c>
      <c r="G15" s="301">
        <v>13</v>
      </c>
      <c r="H15" s="254">
        <v>9.352517985611511</v>
      </c>
      <c r="I15" s="301">
        <v>2</v>
      </c>
      <c r="J15" s="254">
        <v>1.7699115044247788</v>
      </c>
      <c r="K15" s="301">
        <v>4</v>
      </c>
      <c r="L15" s="254">
        <v>2.8776978417266186</v>
      </c>
      <c r="M15" s="302">
        <v>5</v>
      </c>
      <c r="N15" s="254">
        <v>4.424778761061947</v>
      </c>
      <c r="O15" s="302">
        <v>17</v>
      </c>
      <c r="P15" s="254">
        <v>12.23021582733813</v>
      </c>
      <c r="Q15" s="20">
        <f t="shared" si="0"/>
        <v>2.6548672566371683</v>
      </c>
      <c r="R15" s="20">
        <f t="shared" si="1"/>
        <v>9.352517985611511</v>
      </c>
      <c r="S15" s="20">
        <f t="shared" si="2"/>
        <v>1.7699115044247788</v>
      </c>
      <c r="T15" s="20">
        <f t="shared" si="3"/>
        <v>2.8776978417266186</v>
      </c>
      <c r="U15" s="20">
        <f t="shared" si="4"/>
        <v>4.424778761061947</v>
      </c>
      <c r="V15" s="20">
        <f t="shared" si="5"/>
        <v>12.23021582733813</v>
      </c>
      <c r="W15" s="20"/>
      <c r="X15" s="20"/>
      <c r="Y15" s="20"/>
    </row>
    <row r="16" spans="1:25" ht="12" customHeight="1">
      <c r="A16" s="187">
        <v>8</v>
      </c>
      <c r="B16" s="346" t="s">
        <v>59</v>
      </c>
      <c r="C16" s="56">
        <v>292</v>
      </c>
      <c r="D16" s="56">
        <v>231</v>
      </c>
      <c r="E16" s="301">
        <v>7</v>
      </c>
      <c r="F16" s="254">
        <v>2.3972602739726026</v>
      </c>
      <c r="G16" s="301">
        <v>17</v>
      </c>
      <c r="H16" s="254">
        <v>7.359307359307359</v>
      </c>
      <c r="I16" s="301">
        <v>9</v>
      </c>
      <c r="J16" s="254">
        <v>3.0821917808219177</v>
      </c>
      <c r="K16" s="301">
        <v>6</v>
      </c>
      <c r="L16" s="254">
        <v>2.5974025974025974</v>
      </c>
      <c r="M16" s="302">
        <v>16</v>
      </c>
      <c r="N16" s="254">
        <v>5.47945205479452</v>
      </c>
      <c r="O16" s="302">
        <v>23</v>
      </c>
      <c r="P16" s="254">
        <v>9.956709956709958</v>
      </c>
      <c r="Q16" s="20">
        <f t="shared" si="0"/>
        <v>2.3972602739726026</v>
      </c>
      <c r="R16" s="20">
        <f t="shared" si="1"/>
        <v>7.359307359307359</v>
      </c>
      <c r="S16" s="20">
        <f t="shared" si="2"/>
        <v>3.0821917808219177</v>
      </c>
      <c r="T16" s="20">
        <f t="shared" si="3"/>
        <v>2.5974025974025974</v>
      </c>
      <c r="U16" s="20">
        <f t="shared" si="4"/>
        <v>5.47945205479452</v>
      </c>
      <c r="V16" s="20">
        <f t="shared" si="5"/>
        <v>9.956709956709958</v>
      </c>
      <c r="W16" s="20"/>
      <c r="X16" s="20"/>
      <c r="Y16" s="20"/>
    </row>
    <row r="17" spans="1:25" ht="12" customHeight="1">
      <c r="A17" s="187">
        <v>9</v>
      </c>
      <c r="B17" s="346" t="s">
        <v>58</v>
      </c>
      <c r="C17" s="56">
        <v>93</v>
      </c>
      <c r="D17" s="56">
        <v>83</v>
      </c>
      <c r="E17" s="301">
        <v>5</v>
      </c>
      <c r="F17" s="254">
        <v>5.376344086021505</v>
      </c>
      <c r="G17" s="301">
        <v>0</v>
      </c>
      <c r="H17" s="254">
        <v>0</v>
      </c>
      <c r="I17" s="301">
        <v>2</v>
      </c>
      <c r="J17" s="254">
        <v>2.150537634408602</v>
      </c>
      <c r="K17" s="301">
        <v>1</v>
      </c>
      <c r="L17" s="254">
        <v>1.2048192771084338</v>
      </c>
      <c r="M17" s="302">
        <v>7</v>
      </c>
      <c r="N17" s="254">
        <v>7.526881720430108</v>
      </c>
      <c r="O17" s="302">
        <v>1</v>
      </c>
      <c r="P17" s="254">
        <v>1.2048192771084338</v>
      </c>
      <c r="Q17" s="20">
        <f t="shared" si="0"/>
        <v>5.376344086021505</v>
      </c>
      <c r="R17" s="20">
        <f t="shared" si="1"/>
        <v>0</v>
      </c>
      <c r="S17" s="20">
        <f t="shared" si="2"/>
        <v>2.150537634408602</v>
      </c>
      <c r="T17" s="20">
        <f t="shared" si="3"/>
        <v>1.2048192771084338</v>
      </c>
      <c r="U17" s="20">
        <f t="shared" si="4"/>
        <v>7.526881720430108</v>
      </c>
      <c r="V17" s="20">
        <f t="shared" si="5"/>
        <v>1.2048192771084338</v>
      </c>
      <c r="W17" s="20"/>
      <c r="X17" s="20"/>
      <c r="Y17" s="20"/>
    </row>
    <row r="18" spans="1:25" ht="12" customHeight="1">
      <c r="A18" s="187">
        <v>10</v>
      </c>
      <c r="B18" s="346" t="s">
        <v>57</v>
      </c>
      <c r="C18" s="56">
        <v>200</v>
      </c>
      <c r="D18" s="56">
        <v>145</v>
      </c>
      <c r="E18" s="301">
        <v>8</v>
      </c>
      <c r="F18" s="254">
        <v>4</v>
      </c>
      <c r="G18" s="301">
        <v>6</v>
      </c>
      <c r="H18" s="254">
        <v>4.137931034482759</v>
      </c>
      <c r="I18" s="301">
        <v>1</v>
      </c>
      <c r="J18" s="254">
        <v>0.5</v>
      </c>
      <c r="K18" s="301">
        <v>10</v>
      </c>
      <c r="L18" s="254">
        <v>6.896551724137931</v>
      </c>
      <c r="M18" s="302">
        <v>9</v>
      </c>
      <c r="N18" s="254">
        <v>4.5</v>
      </c>
      <c r="O18" s="302">
        <v>16</v>
      </c>
      <c r="P18" s="254">
        <v>11.03448275862069</v>
      </c>
      <c r="Q18" s="20">
        <f t="shared" si="0"/>
        <v>4</v>
      </c>
      <c r="R18" s="20">
        <f t="shared" si="1"/>
        <v>4.137931034482759</v>
      </c>
      <c r="S18" s="20">
        <f t="shared" si="2"/>
        <v>0.5</v>
      </c>
      <c r="T18" s="20">
        <f t="shared" si="3"/>
        <v>6.896551724137931</v>
      </c>
      <c r="U18" s="20">
        <f t="shared" si="4"/>
        <v>4.5</v>
      </c>
      <c r="V18" s="20">
        <f t="shared" si="5"/>
        <v>11.03448275862069</v>
      </c>
      <c r="W18" s="20"/>
      <c r="X18" s="20"/>
      <c r="Y18" s="20"/>
    </row>
    <row r="19" spans="1:25" ht="12" customHeight="1">
      <c r="A19" s="187">
        <v>11</v>
      </c>
      <c r="B19" s="346" t="s">
        <v>56</v>
      </c>
      <c r="C19" s="56">
        <v>163</v>
      </c>
      <c r="D19" s="56">
        <v>162</v>
      </c>
      <c r="E19" s="301">
        <v>5</v>
      </c>
      <c r="F19" s="254">
        <v>3.067484662576687</v>
      </c>
      <c r="G19" s="301">
        <v>6</v>
      </c>
      <c r="H19" s="254">
        <v>3.7037037037037037</v>
      </c>
      <c r="I19" s="301">
        <v>3</v>
      </c>
      <c r="J19" s="254">
        <v>1.8404907975460123</v>
      </c>
      <c r="K19" s="301">
        <v>3</v>
      </c>
      <c r="L19" s="254">
        <v>1.8518518518518519</v>
      </c>
      <c r="M19" s="302">
        <v>8</v>
      </c>
      <c r="N19" s="254">
        <v>4.9079754601226995</v>
      </c>
      <c r="O19" s="302">
        <v>9</v>
      </c>
      <c r="P19" s="254">
        <v>5.555555555555555</v>
      </c>
      <c r="Q19" s="20">
        <f t="shared" si="0"/>
        <v>3.067484662576687</v>
      </c>
      <c r="R19" s="20">
        <f t="shared" si="1"/>
        <v>3.7037037037037037</v>
      </c>
      <c r="S19" s="20">
        <f t="shared" si="2"/>
        <v>1.8404907975460123</v>
      </c>
      <c r="T19" s="20">
        <f t="shared" si="3"/>
        <v>1.8518518518518519</v>
      </c>
      <c r="U19" s="20">
        <f t="shared" si="4"/>
        <v>4.9079754601226995</v>
      </c>
      <c r="V19" s="20">
        <f t="shared" si="5"/>
        <v>5.555555555555555</v>
      </c>
      <c r="W19" s="20"/>
      <c r="X19" s="20"/>
      <c r="Y19" s="20"/>
    </row>
    <row r="20" spans="1:25" ht="12" customHeight="1">
      <c r="A20" s="187">
        <v>12</v>
      </c>
      <c r="B20" s="346" t="s">
        <v>55</v>
      </c>
      <c r="C20" s="56">
        <v>366</v>
      </c>
      <c r="D20" s="56">
        <v>278</v>
      </c>
      <c r="E20" s="301">
        <v>5</v>
      </c>
      <c r="F20" s="254">
        <v>1.366120218579235</v>
      </c>
      <c r="G20" s="301">
        <v>7</v>
      </c>
      <c r="H20" s="254">
        <v>2.5179856115107913</v>
      </c>
      <c r="I20" s="301">
        <v>7</v>
      </c>
      <c r="J20" s="254">
        <v>1.9125683060109289</v>
      </c>
      <c r="K20" s="301">
        <v>6</v>
      </c>
      <c r="L20" s="254">
        <v>2.158273381294964</v>
      </c>
      <c r="M20" s="302">
        <v>12</v>
      </c>
      <c r="N20" s="254">
        <v>3.278688524590164</v>
      </c>
      <c r="O20" s="302">
        <v>13</v>
      </c>
      <c r="P20" s="254">
        <v>4.676258992805756</v>
      </c>
      <c r="Q20" s="20">
        <f t="shared" si="0"/>
        <v>1.366120218579235</v>
      </c>
      <c r="R20" s="20">
        <f t="shared" si="1"/>
        <v>2.5179856115107913</v>
      </c>
      <c r="S20" s="20">
        <f t="shared" si="2"/>
        <v>1.9125683060109289</v>
      </c>
      <c r="T20" s="20">
        <f t="shared" si="3"/>
        <v>2.158273381294964</v>
      </c>
      <c r="U20" s="20">
        <f t="shared" si="4"/>
        <v>3.278688524590164</v>
      </c>
      <c r="V20" s="20">
        <f t="shared" si="5"/>
        <v>4.676258992805756</v>
      </c>
      <c r="W20" s="20"/>
      <c r="X20" s="20"/>
      <c r="Y20" s="20"/>
    </row>
    <row r="21" spans="1:25" ht="12" customHeight="1">
      <c r="A21" s="187">
        <v>13</v>
      </c>
      <c r="B21" s="346" t="s">
        <v>54</v>
      </c>
      <c r="C21" s="56">
        <v>163</v>
      </c>
      <c r="D21" s="56">
        <v>125</v>
      </c>
      <c r="E21" s="301">
        <v>7</v>
      </c>
      <c r="F21" s="254">
        <v>4.294478527607362</v>
      </c>
      <c r="G21" s="301">
        <v>0</v>
      </c>
      <c r="H21" s="254">
        <v>0</v>
      </c>
      <c r="I21" s="301">
        <v>1</v>
      </c>
      <c r="J21" s="254">
        <v>0.6134969325153374</v>
      </c>
      <c r="K21" s="301">
        <v>0</v>
      </c>
      <c r="L21" s="254">
        <v>0</v>
      </c>
      <c r="M21" s="302">
        <v>8</v>
      </c>
      <c r="N21" s="254">
        <v>4.9079754601226995</v>
      </c>
      <c r="O21" s="302">
        <v>0</v>
      </c>
      <c r="P21" s="254">
        <v>0</v>
      </c>
      <c r="Q21" s="20">
        <f t="shared" si="0"/>
        <v>4.294478527607362</v>
      </c>
      <c r="R21" s="20">
        <f t="shared" si="1"/>
        <v>0</v>
      </c>
      <c r="S21" s="20">
        <f t="shared" si="2"/>
        <v>0.6134969325153374</v>
      </c>
      <c r="T21" s="20">
        <f t="shared" si="3"/>
        <v>0</v>
      </c>
      <c r="U21" s="20">
        <f t="shared" si="4"/>
        <v>4.9079754601226995</v>
      </c>
      <c r="V21" s="20">
        <f t="shared" si="5"/>
        <v>0</v>
      </c>
      <c r="W21" s="20"/>
      <c r="X21" s="20"/>
      <c r="Y21" s="20"/>
    </row>
    <row r="22" spans="1:25" ht="12" customHeight="1">
      <c r="A22" s="187">
        <v>14</v>
      </c>
      <c r="B22" s="346" t="s">
        <v>53</v>
      </c>
      <c r="C22" s="56">
        <v>209</v>
      </c>
      <c r="D22" s="56">
        <v>189</v>
      </c>
      <c r="E22" s="301">
        <v>3</v>
      </c>
      <c r="F22" s="254">
        <v>1.4354066985645932</v>
      </c>
      <c r="G22" s="301">
        <v>2</v>
      </c>
      <c r="H22" s="254">
        <v>1.0582010582010581</v>
      </c>
      <c r="I22" s="301">
        <v>3</v>
      </c>
      <c r="J22" s="254">
        <v>1.4354066985645932</v>
      </c>
      <c r="K22" s="301">
        <v>6</v>
      </c>
      <c r="L22" s="254">
        <v>3.1746031746031744</v>
      </c>
      <c r="M22" s="302">
        <v>6</v>
      </c>
      <c r="N22" s="254">
        <v>2.8708133971291865</v>
      </c>
      <c r="O22" s="302">
        <v>8</v>
      </c>
      <c r="P22" s="254">
        <v>4.232804232804233</v>
      </c>
      <c r="Q22" s="20">
        <f t="shared" si="0"/>
        <v>1.4354066985645932</v>
      </c>
      <c r="R22" s="20">
        <f t="shared" si="1"/>
        <v>1.0582010582010581</v>
      </c>
      <c r="S22" s="20">
        <f t="shared" si="2"/>
        <v>1.4354066985645932</v>
      </c>
      <c r="T22" s="20">
        <f t="shared" si="3"/>
        <v>3.1746031746031744</v>
      </c>
      <c r="U22" s="20">
        <f t="shared" si="4"/>
        <v>2.8708133971291865</v>
      </c>
      <c r="V22" s="20">
        <f t="shared" si="5"/>
        <v>4.232804232804233</v>
      </c>
      <c r="W22" s="20"/>
      <c r="X22" s="20"/>
      <c r="Y22" s="20"/>
    </row>
    <row r="23" spans="1:25" ht="12" customHeight="1">
      <c r="A23" s="187">
        <v>15</v>
      </c>
      <c r="B23" s="346" t="s">
        <v>52</v>
      </c>
      <c r="C23" s="56">
        <v>370</v>
      </c>
      <c r="D23" s="56">
        <v>299</v>
      </c>
      <c r="E23" s="301">
        <v>8</v>
      </c>
      <c r="F23" s="254">
        <v>2.1621621621621623</v>
      </c>
      <c r="G23" s="301">
        <v>6</v>
      </c>
      <c r="H23" s="254">
        <v>2.0066889632107023</v>
      </c>
      <c r="I23" s="301">
        <v>11</v>
      </c>
      <c r="J23" s="254">
        <v>2.972972972972973</v>
      </c>
      <c r="K23" s="301">
        <v>2</v>
      </c>
      <c r="L23" s="254">
        <v>0.6688963210702341</v>
      </c>
      <c r="M23" s="302">
        <v>19</v>
      </c>
      <c r="N23" s="254">
        <v>5.135135135135135</v>
      </c>
      <c r="O23" s="302">
        <v>8</v>
      </c>
      <c r="P23" s="254">
        <v>2.6755852842809364</v>
      </c>
      <c r="Q23" s="20">
        <f t="shared" si="0"/>
        <v>2.1621621621621623</v>
      </c>
      <c r="R23" s="20">
        <f t="shared" si="1"/>
        <v>2.0066889632107023</v>
      </c>
      <c r="S23" s="20">
        <f t="shared" si="2"/>
        <v>2.972972972972973</v>
      </c>
      <c r="T23" s="20">
        <f t="shared" si="3"/>
        <v>0.6688963210702341</v>
      </c>
      <c r="U23" s="20">
        <f t="shared" si="4"/>
        <v>5.135135135135135</v>
      </c>
      <c r="V23" s="20">
        <f t="shared" si="5"/>
        <v>2.6755852842809364</v>
      </c>
      <c r="W23" s="20"/>
      <c r="X23" s="20"/>
      <c r="Y23" s="20"/>
    </row>
    <row r="24" spans="1:25" ht="12" customHeight="1">
      <c r="A24" s="187">
        <v>16</v>
      </c>
      <c r="B24" s="346" t="s">
        <v>51</v>
      </c>
      <c r="C24" s="56">
        <v>146</v>
      </c>
      <c r="D24" s="56">
        <v>115</v>
      </c>
      <c r="E24" s="301">
        <v>4</v>
      </c>
      <c r="F24" s="254">
        <v>2.73972602739726</v>
      </c>
      <c r="G24" s="301">
        <v>3</v>
      </c>
      <c r="H24" s="254">
        <v>2.608695652173913</v>
      </c>
      <c r="I24" s="301">
        <v>6</v>
      </c>
      <c r="J24" s="254">
        <v>4.109589041095891</v>
      </c>
      <c r="K24" s="301">
        <v>4</v>
      </c>
      <c r="L24" s="254">
        <v>3.4782608695652173</v>
      </c>
      <c r="M24" s="302">
        <v>10</v>
      </c>
      <c r="N24" s="254">
        <v>6.8493150684931505</v>
      </c>
      <c r="O24" s="302">
        <v>7</v>
      </c>
      <c r="P24" s="254">
        <v>6.086956521739131</v>
      </c>
      <c r="Q24" s="20">
        <f t="shared" si="0"/>
        <v>2.73972602739726</v>
      </c>
      <c r="R24" s="20">
        <f t="shared" si="1"/>
        <v>2.608695652173913</v>
      </c>
      <c r="S24" s="20">
        <f t="shared" si="2"/>
        <v>4.109589041095891</v>
      </c>
      <c r="T24" s="20">
        <f t="shared" si="3"/>
        <v>3.4782608695652173</v>
      </c>
      <c r="U24" s="20">
        <f t="shared" si="4"/>
        <v>6.8493150684931505</v>
      </c>
      <c r="V24" s="20">
        <f t="shared" si="5"/>
        <v>6.086956521739131</v>
      </c>
      <c r="W24" s="20"/>
      <c r="X24" s="20"/>
      <c r="Y24" s="20"/>
    </row>
    <row r="25" spans="1:25" ht="12" customHeight="1">
      <c r="A25" s="187">
        <v>17</v>
      </c>
      <c r="B25" s="346" t="s">
        <v>50</v>
      </c>
      <c r="C25" s="56">
        <v>97</v>
      </c>
      <c r="D25" s="56">
        <v>144</v>
      </c>
      <c r="E25" s="301">
        <v>2</v>
      </c>
      <c r="F25" s="254">
        <v>2.0618556701030926</v>
      </c>
      <c r="G25" s="301">
        <v>3</v>
      </c>
      <c r="H25" s="254">
        <v>2.0833333333333335</v>
      </c>
      <c r="I25" s="301">
        <v>0</v>
      </c>
      <c r="J25" s="254">
        <v>0</v>
      </c>
      <c r="K25" s="301">
        <v>0</v>
      </c>
      <c r="L25" s="254">
        <v>0</v>
      </c>
      <c r="M25" s="302">
        <v>2</v>
      </c>
      <c r="N25" s="254">
        <v>2.0618556701030926</v>
      </c>
      <c r="O25" s="302">
        <v>3</v>
      </c>
      <c r="P25" s="254">
        <v>2.0833333333333335</v>
      </c>
      <c r="Q25" s="20">
        <f t="shared" si="0"/>
        <v>2.0618556701030926</v>
      </c>
      <c r="R25" s="20">
        <f t="shared" si="1"/>
        <v>2.0833333333333335</v>
      </c>
      <c r="S25" s="20">
        <f t="shared" si="2"/>
        <v>0</v>
      </c>
      <c r="T25" s="20">
        <f t="shared" si="3"/>
        <v>0</v>
      </c>
      <c r="U25" s="20">
        <f t="shared" si="4"/>
        <v>2.0618556701030926</v>
      </c>
      <c r="V25" s="20">
        <f t="shared" si="5"/>
        <v>2.0833333333333335</v>
      </c>
      <c r="W25" s="20"/>
      <c r="X25" s="20"/>
      <c r="Y25" s="20"/>
    </row>
    <row r="26" spans="1:25" ht="12" customHeight="1">
      <c r="A26" s="187">
        <v>18</v>
      </c>
      <c r="B26" s="346" t="s">
        <v>49</v>
      </c>
      <c r="C26" s="56">
        <v>217</v>
      </c>
      <c r="D26" s="56">
        <v>179</v>
      </c>
      <c r="E26" s="301">
        <v>6</v>
      </c>
      <c r="F26" s="254">
        <v>2.7649769585253456</v>
      </c>
      <c r="G26" s="301">
        <v>3</v>
      </c>
      <c r="H26" s="254">
        <v>1.675977653631285</v>
      </c>
      <c r="I26" s="301">
        <v>3</v>
      </c>
      <c r="J26" s="254">
        <v>1.3824884792626728</v>
      </c>
      <c r="K26" s="301">
        <v>6</v>
      </c>
      <c r="L26" s="254">
        <v>3.35195530726257</v>
      </c>
      <c r="M26" s="302">
        <v>9</v>
      </c>
      <c r="N26" s="254">
        <v>4.147465437788019</v>
      </c>
      <c r="O26" s="302">
        <v>9</v>
      </c>
      <c r="P26" s="254">
        <v>5.027932960893855</v>
      </c>
      <c r="Q26" s="20">
        <f t="shared" si="0"/>
        <v>2.7649769585253456</v>
      </c>
      <c r="R26" s="20">
        <f t="shared" si="1"/>
        <v>1.675977653631285</v>
      </c>
      <c r="S26" s="20">
        <f t="shared" si="2"/>
        <v>1.3824884792626728</v>
      </c>
      <c r="T26" s="20">
        <f t="shared" si="3"/>
        <v>3.35195530726257</v>
      </c>
      <c r="U26" s="20">
        <f t="shared" si="4"/>
        <v>4.147465437788019</v>
      </c>
      <c r="V26" s="20">
        <f t="shared" si="5"/>
        <v>5.027932960893855</v>
      </c>
      <c r="W26" s="20"/>
      <c r="X26" s="20"/>
      <c r="Y26" s="20"/>
    </row>
    <row r="27" spans="1:25" ht="12" customHeight="1">
      <c r="A27" s="187">
        <v>19</v>
      </c>
      <c r="B27" s="346" t="s">
        <v>48</v>
      </c>
      <c r="C27" s="56">
        <v>73</v>
      </c>
      <c r="D27" s="56">
        <v>39</v>
      </c>
      <c r="E27" s="301">
        <v>0</v>
      </c>
      <c r="F27" s="254">
        <v>0</v>
      </c>
      <c r="G27" s="301">
        <v>0</v>
      </c>
      <c r="H27" s="254">
        <v>0</v>
      </c>
      <c r="I27" s="301">
        <v>0</v>
      </c>
      <c r="J27" s="254">
        <v>0</v>
      </c>
      <c r="K27" s="301">
        <v>0</v>
      </c>
      <c r="L27" s="254">
        <v>0</v>
      </c>
      <c r="M27" s="302">
        <v>0</v>
      </c>
      <c r="N27" s="254">
        <v>0</v>
      </c>
      <c r="O27" s="302">
        <v>0</v>
      </c>
      <c r="P27" s="254">
        <v>0</v>
      </c>
      <c r="Q27" s="20">
        <f t="shared" si="0"/>
        <v>0</v>
      </c>
      <c r="R27" s="20">
        <f t="shared" si="1"/>
        <v>0</v>
      </c>
      <c r="S27" s="20">
        <f t="shared" si="2"/>
        <v>0</v>
      </c>
      <c r="T27" s="20">
        <f t="shared" si="3"/>
        <v>0</v>
      </c>
      <c r="U27" s="20">
        <f t="shared" si="4"/>
        <v>0</v>
      </c>
      <c r="V27" s="20">
        <f t="shared" si="5"/>
        <v>0</v>
      </c>
      <c r="W27" s="20"/>
      <c r="X27" s="20"/>
      <c r="Y27" s="20"/>
    </row>
    <row r="28" spans="1:25" ht="12" customHeight="1">
      <c r="A28" s="187">
        <v>20</v>
      </c>
      <c r="B28" s="346" t="s">
        <v>47</v>
      </c>
      <c r="C28" s="56">
        <v>302</v>
      </c>
      <c r="D28" s="56">
        <v>266</v>
      </c>
      <c r="E28" s="301">
        <v>14</v>
      </c>
      <c r="F28" s="254">
        <v>4.635761589403973</v>
      </c>
      <c r="G28" s="301">
        <v>13</v>
      </c>
      <c r="H28" s="254">
        <v>4.887218045112782</v>
      </c>
      <c r="I28" s="301">
        <v>1</v>
      </c>
      <c r="J28" s="254">
        <v>0.33112582781456956</v>
      </c>
      <c r="K28" s="301">
        <v>13</v>
      </c>
      <c r="L28" s="254">
        <v>4.887218045112782</v>
      </c>
      <c r="M28" s="302">
        <v>15</v>
      </c>
      <c r="N28" s="254">
        <v>4.966887417218543</v>
      </c>
      <c r="O28" s="302">
        <v>26</v>
      </c>
      <c r="P28" s="254">
        <v>9.774436090225564</v>
      </c>
      <c r="Q28" s="20">
        <f t="shared" si="0"/>
        <v>4.635761589403973</v>
      </c>
      <c r="R28" s="20">
        <f t="shared" si="1"/>
        <v>4.887218045112782</v>
      </c>
      <c r="S28" s="20">
        <f t="shared" si="2"/>
        <v>0.33112582781456956</v>
      </c>
      <c r="T28" s="20">
        <f t="shared" si="3"/>
        <v>4.887218045112782</v>
      </c>
      <c r="U28" s="20">
        <f t="shared" si="4"/>
        <v>4.966887417218543</v>
      </c>
      <c r="V28" s="20">
        <f t="shared" si="5"/>
        <v>9.774436090225564</v>
      </c>
      <c r="W28" s="20"/>
      <c r="X28" s="20"/>
      <c r="Y28" s="20"/>
    </row>
    <row r="29" spans="1:25" ht="12" customHeight="1">
      <c r="A29" s="187">
        <v>21</v>
      </c>
      <c r="B29" s="346" t="s">
        <v>46</v>
      </c>
      <c r="C29" s="56">
        <v>159</v>
      </c>
      <c r="D29" s="56">
        <v>149</v>
      </c>
      <c r="E29" s="301">
        <v>12</v>
      </c>
      <c r="F29" s="254">
        <v>7.547169811320755</v>
      </c>
      <c r="G29" s="301">
        <v>11</v>
      </c>
      <c r="H29" s="254">
        <v>7.382550335570469</v>
      </c>
      <c r="I29" s="301">
        <v>0</v>
      </c>
      <c r="J29" s="254">
        <v>0</v>
      </c>
      <c r="K29" s="301">
        <v>0</v>
      </c>
      <c r="L29" s="254">
        <v>0</v>
      </c>
      <c r="M29" s="302">
        <v>12</v>
      </c>
      <c r="N29" s="254">
        <v>7.547169811320755</v>
      </c>
      <c r="O29" s="302">
        <v>11</v>
      </c>
      <c r="P29" s="254">
        <v>7.382550335570469</v>
      </c>
      <c r="Q29" s="20">
        <f t="shared" si="0"/>
        <v>7.547169811320755</v>
      </c>
      <c r="R29" s="20">
        <f t="shared" si="1"/>
        <v>7.382550335570469</v>
      </c>
      <c r="S29" s="20">
        <f t="shared" si="2"/>
        <v>0</v>
      </c>
      <c r="T29" s="20">
        <f t="shared" si="3"/>
        <v>0</v>
      </c>
      <c r="U29" s="20">
        <f t="shared" si="4"/>
        <v>7.547169811320755</v>
      </c>
      <c r="V29" s="20">
        <f t="shared" si="5"/>
        <v>7.382550335570469</v>
      </c>
      <c r="W29" s="20"/>
      <c r="X29" s="20"/>
      <c r="Y29" s="20"/>
    </row>
    <row r="30" spans="1:25" ht="12" customHeight="1">
      <c r="A30" s="187">
        <v>22</v>
      </c>
      <c r="B30" s="346" t="s">
        <v>45</v>
      </c>
      <c r="C30" s="56">
        <v>151</v>
      </c>
      <c r="D30" s="56">
        <v>144</v>
      </c>
      <c r="E30" s="301">
        <v>4</v>
      </c>
      <c r="F30" s="254">
        <v>2.6490066225165565</v>
      </c>
      <c r="G30" s="301">
        <v>7</v>
      </c>
      <c r="H30" s="254">
        <v>4.861111111111111</v>
      </c>
      <c r="I30" s="301">
        <v>8</v>
      </c>
      <c r="J30" s="254">
        <v>5.298013245033113</v>
      </c>
      <c r="K30" s="301">
        <v>4</v>
      </c>
      <c r="L30" s="254">
        <v>2.7777777777777777</v>
      </c>
      <c r="M30" s="302">
        <v>12</v>
      </c>
      <c r="N30" s="254">
        <v>7.947019867549669</v>
      </c>
      <c r="O30" s="302">
        <v>11</v>
      </c>
      <c r="P30" s="254">
        <v>7.638888888888889</v>
      </c>
      <c r="Q30" s="20">
        <f t="shared" si="0"/>
        <v>2.6490066225165565</v>
      </c>
      <c r="R30" s="20">
        <f t="shared" si="1"/>
        <v>4.861111111111111</v>
      </c>
      <c r="S30" s="20">
        <f t="shared" si="2"/>
        <v>5.298013245033113</v>
      </c>
      <c r="T30" s="20">
        <f t="shared" si="3"/>
        <v>2.7777777777777777</v>
      </c>
      <c r="U30" s="20">
        <f t="shared" si="4"/>
        <v>7.947019867549669</v>
      </c>
      <c r="V30" s="20">
        <f t="shared" si="5"/>
        <v>7.638888888888889</v>
      </c>
      <c r="W30" s="20"/>
      <c r="X30" s="20"/>
      <c r="Y30" s="20"/>
    </row>
    <row r="31" spans="1:25" ht="12" customHeight="1">
      <c r="A31" s="187">
        <v>23</v>
      </c>
      <c r="B31" s="346" t="s">
        <v>44</v>
      </c>
      <c r="C31" s="56">
        <v>122</v>
      </c>
      <c r="D31" s="56">
        <v>80</v>
      </c>
      <c r="E31" s="301">
        <v>7</v>
      </c>
      <c r="F31" s="254">
        <v>5.737704918032787</v>
      </c>
      <c r="G31" s="301">
        <v>5</v>
      </c>
      <c r="H31" s="254">
        <v>6.25</v>
      </c>
      <c r="I31" s="301">
        <v>8</v>
      </c>
      <c r="J31" s="254">
        <v>6.557377049180328</v>
      </c>
      <c r="K31" s="301">
        <v>7</v>
      </c>
      <c r="L31" s="254">
        <v>8.75</v>
      </c>
      <c r="M31" s="302">
        <v>15</v>
      </c>
      <c r="N31" s="254">
        <v>12.295081967213115</v>
      </c>
      <c r="O31" s="302">
        <v>12</v>
      </c>
      <c r="P31" s="254">
        <v>15</v>
      </c>
      <c r="Q31" s="20">
        <f t="shared" si="0"/>
        <v>5.737704918032787</v>
      </c>
      <c r="R31" s="20">
        <f t="shared" si="1"/>
        <v>6.25</v>
      </c>
      <c r="S31" s="20">
        <f t="shared" si="2"/>
        <v>6.557377049180328</v>
      </c>
      <c r="T31" s="20">
        <f t="shared" si="3"/>
        <v>8.75</v>
      </c>
      <c r="U31" s="20">
        <f t="shared" si="4"/>
        <v>12.295081967213115</v>
      </c>
      <c r="V31" s="20">
        <f t="shared" si="5"/>
        <v>15</v>
      </c>
      <c r="W31" s="20"/>
      <c r="X31" s="20"/>
      <c r="Y31" s="20"/>
    </row>
    <row r="32" spans="1:25" ht="12" customHeight="1">
      <c r="A32" s="187">
        <v>24</v>
      </c>
      <c r="B32" s="346" t="s">
        <v>43</v>
      </c>
      <c r="C32" s="56">
        <v>69</v>
      </c>
      <c r="D32" s="56">
        <v>107</v>
      </c>
      <c r="E32" s="301">
        <v>1</v>
      </c>
      <c r="F32" s="254">
        <v>1.4492753623188406</v>
      </c>
      <c r="G32" s="301">
        <v>1</v>
      </c>
      <c r="H32" s="254">
        <v>0.9345794392523364</v>
      </c>
      <c r="I32" s="301">
        <v>0</v>
      </c>
      <c r="J32" s="254">
        <v>0</v>
      </c>
      <c r="K32" s="301">
        <v>2</v>
      </c>
      <c r="L32" s="254">
        <v>1.8691588785046729</v>
      </c>
      <c r="M32" s="302">
        <v>1</v>
      </c>
      <c r="N32" s="254">
        <v>1.4492753623188406</v>
      </c>
      <c r="O32" s="302">
        <v>3</v>
      </c>
      <c r="P32" s="254">
        <v>2.803738317757009</v>
      </c>
      <c r="Q32" s="20">
        <f t="shared" si="0"/>
        <v>1.4492753623188406</v>
      </c>
      <c r="R32" s="20">
        <f t="shared" si="1"/>
        <v>0.9345794392523364</v>
      </c>
      <c r="S32" s="20">
        <f t="shared" si="2"/>
        <v>0</v>
      </c>
      <c r="T32" s="20">
        <f t="shared" si="3"/>
        <v>1.8691588785046729</v>
      </c>
      <c r="U32" s="20">
        <f t="shared" si="4"/>
        <v>1.4492753623188406</v>
      </c>
      <c r="V32" s="20">
        <f t="shared" si="5"/>
        <v>2.803738317757009</v>
      </c>
      <c r="W32" s="20"/>
      <c r="X32" s="20"/>
      <c r="Y32" s="20"/>
    </row>
    <row r="33" spans="1:25" ht="12" customHeight="1">
      <c r="A33" s="187">
        <v>25</v>
      </c>
      <c r="B33" s="346" t="s">
        <v>42</v>
      </c>
      <c r="C33" s="56">
        <v>101</v>
      </c>
      <c r="D33" s="56">
        <v>132</v>
      </c>
      <c r="E33" s="301">
        <v>2</v>
      </c>
      <c r="F33" s="254">
        <v>1.9801980198019802</v>
      </c>
      <c r="G33" s="301">
        <v>1</v>
      </c>
      <c r="H33" s="254">
        <v>0.7575757575757576</v>
      </c>
      <c r="I33" s="301">
        <v>4</v>
      </c>
      <c r="J33" s="254">
        <v>3.9603960396039604</v>
      </c>
      <c r="K33" s="301">
        <v>5</v>
      </c>
      <c r="L33" s="254">
        <v>3.787878787878788</v>
      </c>
      <c r="M33" s="302">
        <v>6</v>
      </c>
      <c r="N33" s="254">
        <v>5.9405940594059405</v>
      </c>
      <c r="O33" s="302">
        <v>6</v>
      </c>
      <c r="P33" s="254">
        <v>4.545454545454546</v>
      </c>
      <c r="Q33" s="20">
        <f t="shared" si="0"/>
        <v>1.9801980198019802</v>
      </c>
      <c r="R33" s="20">
        <f t="shared" si="1"/>
        <v>0.7575757575757576</v>
      </c>
      <c r="S33" s="20">
        <f t="shared" si="2"/>
        <v>3.9603960396039604</v>
      </c>
      <c r="T33" s="20">
        <f t="shared" si="3"/>
        <v>3.787878787878788</v>
      </c>
      <c r="U33" s="20">
        <f t="shared" si="4"/>
        <v>5.9405940594059405</v>
      </c>
      <c r="V33" s="20">
        <f t="shared" si="5"/>
        <v>4.545454545454546</v>
      </c>
      <c r="W33" s="20"/>
      <c r="X33" s="20"/>
      <c r="Y33" s="20"/>
    </row>
    <row r="34" spans="1:25" ht="12" customHeight="1">
      <c r="A34" s="187">
        <v>26</v>
      </c>
      <c r="B34" s="346" t="s">
        <v>41</v>
      </c>
      <c r="C34" s="56">
        <v>122</v>
      </c>
      <c r="D34" s="56">
        <v>96</v>
      </c>
      <c r="E34" s="301">
        <v>14</v>
      </c>
      <c r="F34" s="254">
        <v>11.475409836065573</v>
      </c>
      <c r="G34" s="301">
        <v>7</v>
      </c>
      <c r="H34" s="254">
        <v>7.291666666666667</v>
      </c>
      <c r="I34" s="301">
        <v>8</v>
      </c>
      <c r="J34" s="254">
        <v>6.557377049180328</v>
      </c>
      <c r="K34" s="301">
        <v>4</v>
      </c>
      <c r="L34" s="254">
        <v>4.166666666666667</v>
      </c>
      <c r="M34" s="302">
        <v>22</v>
      </c>
      <c r="N34" s="254">
        <v>18.0327868852459</v>
      </c>
      <c r="O34" s="302">
        <v>11</v>
      </c>
      <c r="P34" s="254">
        <v>11.458333333333334</v>
      </c>
      <c r="Q34" s="20">
        <f t="shared" si="0"/>
        <v>11.475409836065573</v>
      </c>
      <c r="R34" s="20">
        <f t="shared" si="1"/>
        <v>7.291666666666667</v>
      </c>
      <c r="S34" s="20">
        <f t="shared" si="2"/>
        <v>6.557377049180328</v>
      </c>
      <c r="T34" s="20">
        <f t="shared" si="3"/>
        <v>4.166666666666667</v>
      </c>
      <c r="U34" s="20">
        <f t="shared" si="4"/>
        <v>18.0327868852459</v>
      </c>
      <c r="V34" s="20">
        <f t="shared" si="5"/>
        <v>11.458333333333334</v>
      </c>
      <c r="W34" s="20"/>
      <c r="X34" s="20"/>
      <c r="Y34" s="20"/>
    </row>
    <row r="35" spans="1:25" ht="12" customHeight="1">
      <c r="A35" s="187">
        <v>27</v>
      </c>
      <c r="B35" s="346" t="s">
        <v>40</v>
      </c>
      <c r="C35" s="56">
        <v>26</v>
      </c>
      <c r="D35" s="56">
        <v>27</v>
      </c>
      <c r="E35" s="301">
        <v>3</v>
      </c>
      <c r="F35" s="254">
        <v>11.538461538461538</v>
      </c>
      <c r="G35" s="301">
        <v>4</v>
      </c>
      <c r="H35" s="254">
        <v>14.814814814814815</v>
      </c>
      <c r="I35" s="301">
        <v>7</v>
      </c>
      <c r="J35" s="254">
        <v>26.923076923076923</v>
      </c>
      <c r="K35" s="301">
        <v>0</v>
      </c>
      <c r="L35" s="254">
        <v>0</v>
      </c>
      <c r="M35" s="302">
        <v>10</v>
      </c>
      <c r="N35" s="254">
        <v>38.46153846153846</v>
      </c>
      <c r="O35" s="302">
        <v>4</v>
      </c>
      <c r="P35" s="254">
        <v>14.814814814814815</v>
      </c>
      <c r="Q35" s="20">
        <f t="shared" si="0"/>
        <v>11.538461538461538</v>
      </c>
      <c r="R35" s="20">
        <f t="shared" si="1"/>
        <v>14.814814814814815</v>
      </c>
      <c r="S35" s="20">
        <f t="shared" si="2"/>
        <v>26.923076923076923</v>
      </c>
      <c r="T35" s="20">
        <f t="shared" si="3"/>
        <v>0</v>
      </c>
      <c r="U35" s="20">
        <f t="shared" si="4"/>
        <v>38.46153846153846</v>
      </c>
      <c r="V35" s="20">
        <f t="shared" si="5"/>
        <v>14.814814814814815</v>
      </c>
      <c r="W35" s="20"/>
      <c r="X35" s="20"/>
      <c r="Y35" s="20"/>
    </row>
    <row r="36" spans="1:25" ht="12" customHeight="1">
      <c r="A36" s="183"/>
      <c r="B36" s="383" t="s">
        <v>13</v>
      </c>
      <c r="C36" s="293">
        <v>5348</v>
      </c>
      <c r="D36" s="293">
        <v>4691</v>
      </c>
      <c r="E36" s="293">
        <v>189</v>
      </c>
      <c r="F36" s="268">
        <v>3.5340314136125652</v>
      </c>
      <c r="G36" s="293">
        <v>213</v>
      </c>
      <c r="H36" s="268">
        <v>4.540609678107013</v>
      </c>
      <c r="I36" s="293">
        <v>147</v>
      </c>
      <c r="J36" s="268">
        <v>2.74869109947644</v>
      </c>
      <c r="K36" s="293">
        <v>134</v>
      </c>
      <c r="L36" s="268">
        <v>2.8565337881048816</v>
      </c>
      <c r="M36" s="293">
        <v>336</v>
      </c>
      <c r="N36" s="268">
        <v>6.282722513089006</v>
      </c>
      <c r="O36" s="293">
        <v>347</v>
      </c>
      <c r="P36" s="268">
        <v>7.397143466211896</v>
      </c>
      <c r="Q36" s="20">
        <f t="shared" si="0"/>
        <v>3.5340314136125652</v>
      </c>
      <c r="R36" s="20">
        <f t="shared" si="1"/>
        <v>4.540609678107013</v>
      </c>
      <c r="S36" s="20">
        <f t="shared" si="2"/>
        <v>2.74869109947644</v>
      </c>
      <c r="T36" s="20">
        <f t="shared" si="3"/>
        <v>2.8565337881048816</v>
      </c>
      <c r="U36" s="20">
        <f t="shared" si="4"/>
        <v>6.282722513089006</v>
      </c>
      <c r="V36" s="20">
        <f t="shared" si="5"/>
        <v>7.397143466211896</v>
      </c>
      <c r="W36" s="20"/>
      <c r="X36" s="20"/>
      <c r="Y36" s="20"/>
    </row>
    <row r="37" spans="3:25" ht="12" customHeight="1">
      <c r="C37" s="45"/>
      <c r="Q37" s="20"/>
      <c r="R37" s="20"/>
      <c r="S37" s="20"/>
      <c r="T37" s="20"/>
      <c r="U37" s="20"/>
      <c r="V37" s="20"/>
      <c r="W37" s="20"/>
      <c r="X37" s="20"/>
      <c r="Y37" s="20"/>
    </row>
    <row r="38" spans="2:25" ht="12.75">
      <c r="B38" s="1" t="s">
        <v>484</v>
      </c>
      <c r="Q38" s="20"/>
      <c r="R38" s="20"/>
      <c r="S38" s="20"/>
      <c r="T38" s="20"/>
      <c r="U38" s="20"/>
      <c r="V38" s="20"/>
      <c r="W38" s="20"/>
      <c r="X38" s="20"/>
      <c r="Y38" s="20"/>
    </row>
    <row r="39" spans="17:25" ht="12.75">
      <c r="Q39" s="20"/>
      <c r="R39" s="20"/>
      <c r="S39" s="20"/>
      <c r="T39" s="20"/>
      <c r="U39" s="20"/>
      <c r="V39" s="20"/>
      <c r="W39" s="20"/>
      <c r="X39" s="20"/>
      <c r="Y39" s="20"/>
    </row>
    <row r="40" spans="17:25" ht="12.75">
      <c r="Q40" s="20"/>
      <c r="R40" s="20"/>
      <c r="S40" s="20"/>
      <c r="T40" s="20"/>
      <c r="U40" s="20"/>
      <c r="V40" s="20"/>
      <c r="W40" s="20"/>
      <c r="X40" s="20"/>
      <c r="Y40" s="20"/>
    </row>
    <row r="41" spans="17:25" ht="12.75">
      <c r="Q41" s="20"/>
      <c r="R41" s="20"/>
      <c r="S41" s="20"/>
      <c r="T41" s="20"/>
      <c r="U41" s="20"/>
      <c r="V41" s="20"/>
      <c r="W41" s="20"/>
      <c r="X41" s="20"/>
      <c r="Y41" s="20"/>
    </row>
    <row r="42" spans="17:25" ht="12.75">
      <c r="Q42" s="20"/>
      <c r="R42" s="20"/>
      <c r="S42" s="20"/>
      <c r="T42" s="20"/>
      <c r="U42" s="20"/>
      <c r="V42" s="20"/>
      <c r="W42" s="20"/>
      <c r="X42" s="20"/>
      <c r="Y42" s="20"/>
    </row>
    <row r="43" spans="17:25" ht="12.75">
      <c r="Q43" s="20"/>
      <c r="R43" s="20"/>
      <c r="S43" s="20"/>
      <c r="T43" s="20"/>
      <c r="U43" s="20"/>
      <c r="V43" s="20"/>
      <c r="W43" s="20"/>
      <c r="X43" s="20"/>
      <c r="Y43" s="20"/>
    </row>
    <row r="44" spans="17:25" ht="12.75">
      <c r="Q44" s="20"/>
      <c r="R44" s="20"/>
      <c r="S44" s="20"/>
      <c r="T44" s="20"/>
      <c r="U44" s="20"/>
      <c r="V44" s="20"/>
      <c r="W44" s="20"/>
      <c r="X44" s="20"/>
      <c r="Y44" s="20"/>
    </row>
    <row r="45" spans="17:25" ht="12.75">
      <c r="Q45" s="20"/>
      <c r="R45" s="20"/>
      <c r="S45" s="20"/>
      <c r="T45" s="20"/>
      <c r="U45" s="20"/>
      <c r="V45" s="20"/>
      <c r="W45" s="20"/>
      <c r="X45" s="20"/>
      <c r="Y45" s="20"/>
    </row>
    <row r="46" spans="17:25" ht="12.75">
      <c r="Q46" s="20"/>
      <c r="R46" s="20"/>
      <c r="S46" s="20"/>
      <c r="T46" s="20"/>
      <c r="U46" s="20"/>
      <c r="V46" s="20"/>
      <c r="W46" s="20"/>
      <c r="X46" s="20"/>
      <c r="Y46" s="20"/>
    </row>
    <row r="47" spans="17:25" ht="12.75">
      <c r="Q47" s="20"/>
      <c r="R47" s="20"/>
      <c r="S47" s="20"/>
      <c r="T47" s="20"/>
      <c r="U47" s="20"/>
      <c r="V47" s="20"/>
      <c r="W47" s="20"/>
      <c r="X47" s="20"/>
      <c r="Y47" s="20"/>
    </row>
    <row r="48" spans="17:25" ht="12.75">
      <c r="Q48" s="20"/>
      <c r="R48" s="20"/>
      <c r="S48" s="20"/>
      <c r="T48" s="20"/>
      <c r="U48" s="20"/>
      <c r="V48" s="20"/>
      <c r="W48" s="20"/>
      <c r="X48" s="20"/>
      <c r="Y48" s="20"/>
    </row>
    <row r="49" spans="17:25" ht="12.75">
      <c r="Q49" s="20"/>
      <c r="R49" s="20"/>
      <c r="S49" s="20"/>
      <c r="T49" s="20"/>
      <c r="U49" s="20"/>
      <c r="V49" s="20"/>
      <c r="W49" s="20"/>
      <c r="X49" s="20"/>
      <c r="Y49" s="20"/>
    </row>
    <row r="50" spans="17:25" ht="12.75">
      <c r="Q50" s="20"/>
      <c r="R50" s="20"/>
      <c r="S50" s="20"/>
      <c r="T50" s="20"/>
      <c r="U50" s="20"/>
      <c r="V50" s="20"/>
      <c r="W50" s="20"/>
      <c r="X50" s="20"/>
      <c r="Y50" s="20"/>
    </row>
    <row r="51" spans="17:25" ht="12.75">
      <c r="Q51" s="20"/>
      <c r="R51" s="20"/>
      <c r="S51" s="20"/>
      <c r="T51" s="20"/>
      <c r="U51" s="20"/>
      <c r="V51" s="20"/>
      <c r="W51" s="20"/>
      <c r="X51" s="20"/>
      <c r="Y51" s="20"/>
    </row>
    <row r="52" spans="17:25" ht="12.75">
      <c r="Q52" s="20"/>
      <c r="R52" s="20"/>
      <c r="S52" s="20"/>
      <c r="T52" s="20"/>
      <c r="U52" s="20"/>
      <c r="V52" s="20"/>
      <c r="W52" s="20"/>
      <c r="X52" s="20"/>
      <c r="Y52" s="20"/>
    </row>
    <row r="53" spans="17:25" ht="12.75">
      <c r="Q53" s="20"/>
      <c r="R53" s="20"/>
      <c r="S53" s="20"/>
      <c r="T53" s="20"/>
      <c r="U53" s="20"/>
      <c r="V53" s="20"/>
      <c r="W53" s="20"/>
      <c r="X53" s="20"/>
      <c r="Y53" s="20"/>
    </row>
    <row r="54" spans="17:25" ht="12.75">
      <c r="Q54" s="20"/>
      <c r="R54" s="20"/>
      <c r="S54" s="20"/>
      <c r="T54" s="20"/>
      <c r="U54" s="20"/>
      <c r="V54" s="20"/>
      <c r="W54" s="20"/>
      <c r="X54" s="20"/>
      <c r="Y54" s="20"/>
    </row>
    <row r="55" spans="17:25" ht="12.75">
      <c r="Q55" s="20"/>
      <c r="R55" s="20"/>
      <c r="S55" s="20"/>
      <c r="T55" s="20"/>
      <c r="U55" s="20"/>
      <c r="V55" s="20"/>
      <c r="W55" s="20"/>
      <c r="X55" s="20"/>
      <c r="Y55" s="20"/>
    </row>
    <row r="56" spans="17:25" ht="12.75">
      <c r="Q56" s="20"/>
      <c r="R56" s="20"/>
      <c r="S56" s="20"/>
      <c r="T56" s="20"/>
      <c r="U56" s="20"/>
      <c r="V56" s="20"/>
      <c r="W56" s="20"/>
      <c r="X56" s="20"/>
      <c r="Y56" s="20"/>
    </row>
    <row r="57" spans="17:25" ht="12.75">
      <c r="Q57" s="20"/>
      <c r="R57" s="20"/>
      <c r="S57" s="20"/>
      <c r="T57" s="20"/>
      <c r="U57" s="20"/>
      <c r="V57" s="20"/>
      <c r="W57" s="20"/>
      <c r="X57" s="20"/>
      <c r="Y57" s="20"/>
    </row>
    <row r="58" spans="17:25" ht="12.75">
      <c r="Q58" s="20"/>
      <c r="R58" s="20"/>
      <c r="S58" s="20"/>
      <c r="T58" s="20"/>
      <c r="U58" s="20"/>
      <c r="V58" s="20"/>
      <c r="W58" s="20"/>
      <c r="X58" s="20"/>
      <c r="Y58" s="20"/>
    </row>
    <row r="59" spans="17:25" ht="12.75">
      <c r="Q59" s="20"/>
      <c r="R59" s="20"/>
      <c r="S59" s="20"/>
      <c r="T59" s="20"/>
      <c r="U59" s="20"/>
      <c r="V59" s="20"/>
      <c r="W59" s="20"/>
      <c r="X59" s="20"/>
      <c r="Y59" s="20"/>
    </row>
    <row r="60" spans="17:25" ht="12.75">
      <c r="Q60" s="20"/>
      <c r="R60" s="20"/>
      <c r="S60" s="20"/>
      <c r="T60" s="20"/>
      <c r="U60" s="20"/>
      <c r="V60" s="20"/>
      <c r="W60" s="20"/>
      <c r="X60" s="20"/>
      <c r="Y60" s="20"/>
    </row>
    <row r="61" spans="17:25" ht="12.75">
      <c r="Q61" s="20"/>
      <c r="R61" s="20"/>
      <c r="S61" s="20"/>
      <c r="T61" s="20"/>
      <c r="U61" s="20"/>
      <c r="V61" s="20"/>
      <c r="W61" s="20"/>
      <c r="X61" s="20"/>
      <c r="Y61" s="20"/>
    </row>
    <row r="62" spans="17:25" ht="12.75">
      <c r="Q62" s="20"/>
      <c r="R62" s="20"/>
      <c r="S62" s="20"/>
      <c r="T62" s="20"/>
      <c r="U62" s="20"/>
      <c r="V62" s="20"/>
      <c r="W62" s="20"/>
      <c r="X62" s="20"/>
      <c r="Y62" s="20"/>
    </row>
    <row r="63" spans="17:25" ht="12.75">
      <c r="Q63" s="20"/>
      <c r="R63" s="20"/>
      <c r="S63" s="20"/>
      <c r="T63" s="20"/>
      <c r="U63" s="20"/>
      <c r="V63" s="20"/>
      <c r="W63" s="20"/>
      <c r="X63" s="20"/>
      <c r="Y63" s="20"/>
    </row>
    <row r="64" spans="17:25" ht="12.75">
      <c r="Q64" s="20"/>
      <c r="R64" s="20"/>
      <c r="S64" s="20"/>
      <c r="T64" s="20"/>
      <c r="U64" s="20"/>
      <c r="V64" s="20"/>
      <c r="W64" s="20"/>
      <c r="X64" s="20"/>
      <c r="Y64" s="20"/>
    </row>
    <row r="65" spans="17:25" ht="12.75">
      <c r="Q65" s="20"/>
      <c r="R65" s="20"/>
      <c r="S65" s="20"/>
      <c r="T65" s="20"/>
      <c r="U65" s="20"/>
      <c r="V65" s="20"/>
      <c r="W65" s="20"/>
      <c r="X65" s="20"/>
      <c r="Y65" s="20"/>
    </row>
    <row r="66" spans="17:25" ht="12.75">
      <c r="Q66" s="20"/>
      <c r="R66" s="20"/>
      <c r="S66" s="20"/>
      <c r="T66" s="20"/>
      <c r="U66" s="20"/>
      <c r="V66" s="20"/>
      <c r="W66" s="20"/>
      <c r="X66" s="20"/>
      <c r="Y66" s="20"/>
    </row>
    <row r="67" spans="17:25" ht="12.75">
      <c r="Q67" s="20"/>
      <c r="R67" s="20"/>
      <c r="S67" s="20"/>
      <c r="T67" s="20"/>
      <c r="U67" s="20"/>
      <c r="V67" s="20"/>
      <c r="W67" s="20"/>
      <c r="X67" s="20"/>
      <c r="Y67" s="20"/>
    </row>
    <row r="68" spans="17:25" ht="12.75">
      <c r="Q68" s="20"/>
      <c r="R68" s="20"/>
      <c r="S68" s="20"/>
      <c r="T68" s="20"/>
      <c r="U68" s="20"/>
      <c r="V68" s="20"/>
      <c r="W68" s="20"/>
      <c r="X68" s="20"/>
      <c r="Y68" s="20"/>
    </row>
    <row r="69" spans="17:25" ht="12.75">
      <c r="Q69" s="20"/>
      <c r="R69" s="20"/>
      <c r="S69" s="20"/>
      <c r="T69" s="20"/>
      <c r="U69" s="20"/>
      <c r="V69" s="20"/>
      <c r="W69" s="20"/>
      <c r="X69" s="20"/>
      <c r="Y69" s="20"/>
    </row>
    <row r="70" spans="17:25" ht="12.75">
      <c r="Q70" s="20"/>
      <c r="R70" s="20"/>
      <c r="S70" s="20"/>
      <c r="T70" s="20"/>
      <c r="U70" s="20"/>
      <c r="V70" s="20"/>
      <c r="W70" s="20"/>
      <c r="X70" s="20"/>
      <c r="Y70" s="20"/>
    </row>
    <row r="71" spans="17:25" ht="12.75">
      <c r="Q71" s="20"/>
      <c r="R71" s="20"/>
      <c r="S71" s="20"/>
      <c r="T71" s="20"/>
      <c r="U71" s="20"/>
      <c r="V71" s="20"/>
      <c r="W71" s="20"/>
      <c r="X71" s="20"/>
      <c r="Y71" s="20"/>
    </row>
    <row r="72" spans="17:25" ht="12.75">
      <c r="Q72" s="20"/>
      <c r="R72" s="20"/>
      <c r="S72" s="20"/>
      <c r="T72" s="20"/>
      <c r="U72" s="20"/>
      <c r="V72" s="20"/>
      <c r="W72" s="20"/>
      <c r="X72" s="20"/>
      <c r="Y72" s="20"/>
    </row>
    <row r="73" spans="17:25" ht="12.75">
      <c r="Q73" s="20"/>
      <c r="R73" s="20"/>
      <c r="S73" s="20"/>
      <c r="T73" s="20"/>
      <c r="U73" s="20"/>
      <c r="V73" s="20"/>
      <c r="W73" s="20"/>
      <c r="X73" s="20"/>
      <c r="Y73" s="20"/>
    </row>
    <row r="74" spans="17:25" ht="12.75">
      <c r="Q74" s="20"/>
      <c r="R74" s="20"/>
      <c r="S74" s="20"/>
      <c r="T74" s="20"/>
      <c r="U74" s="20"/>
      <c r="V74" s="20"/>
      <c r="W74" s="20"/>
      <c r="X74" s="20"/>
      <c r="Y74" s="20"/>
    </row>
    <row r="75" spans="17:25" ht="12.75">
      <c r="Q75" s="20"/>
      <c r="R75" s="20"/>
      <c r="S75" s="20"/>
      <c r="T75" s="20"/>
      <c r="U75" s="20"/>
      <c r="V75" s="20"/>
      <c r="W75" s="20"/>
      <c r="X75" s="20"/>
      <c r="Y75" s="20"/>
    </row>
    <row r="76" spans="17:25" ht="12.75">
      <c r="Q76" s="20"/>
      <c r="R76" s="20"/>
      <c r="S76" s="20"/>
      <c r="T76" s="20"/>
      <c r="U76" s="20"/>
      <c r="V76" s="20"/>
      <c r="W76" s="20"/>
      <c r="X76" s="20"/>
      <c r="Y76" s="20"/>
    </row>
    <row r="77" spans="17:25" ht="12.75">
      <c r="Q77" s="20"/>
      <c r="R77" s="20"/>
      <c r="S77" s="20"/>
      <c r="T77" s="20"/>
      <c r="U77" s="20"/>
      <c r="V77" s="20"/>
      <c r="W77" s="20"/>
      <c r="X77" s="20"/>
      <c r="Y77" s="20"/>
    </row>
    <row r="78" spans="17:25" ht="12.75">
      <c r="Q78" s="20"/>
      <c r="R78" s="20"/>
      <c r="S78" s="20"/>
      <c r="T78" s="20"/>
      <c r="U78" s="20"/>
      <c r="V78" s="20"/>
      <c r="W78" s="20"/>
      <c r="X78" s="20"/>
      <c r="Y78" s="20"/>
    </row>
    <row r="79" spans="17:25" ht="12.75">
      <c r="Q79" s="20"/>
      <c r="R79" s="20"/>
      <c r="S79" s="20"/>
      <c r="T79" s="20"/>
      <c r="U79" s="20"/>
      <c r="V79" s="20"/>
      <c r="W79" s="20"/>
      <c r="X79" s="20"/>
      <c r="Y79" s="20"/>
    </row>
    <row r="80" spans="17:25" ht="12.75">
      <c r="Q80" s="20"/>
      <c r="R80" s="20"/>
      <c r="S80" s="20"/>
      <c r="T80" s="20"/>
      <c r="U80" s="20"/>
      <c r="V80" s="20"/>
      <c r="W80" s="20"/>
      <c r="X80" s="20"/>
      <c r="Y80" s="20"/>
    </row>
    <row r="81" spans="17:25" ht="12.75">
      <c r="Q81" s="20"/>
      <c r="R81" s="20"/>
      <c r="S81" s="20"/>
      <c r="T81" s="20"/>
      <c r="U81" s="20"/>
      <c r="V81" s="20"/>
      <c r="W81" s="20"/>
      <c r="X81" s="20"/>
      <c r="Y81" s="20"/>
    </row>
    <row r="82" spans="17:25" ht="12.75">
      <c r="Q82" s="20"/>
      <c r="R82" s="20"/>
      <c r="S82" s="20"/>
      <c r="T82" s="20"/>
      <c r="U82" s="20"/>
      <c r="V82" s="20"/>
      <c r="W82" s="20"/>
      <c r="X82" s="20"/>
      <c r="Y82" s="20"/>
    </row>
    <row r="83" spans="17:25" ht="12.75">
      <c r="Q83" s="20"/>
      <c r="R83" s="20"/>
      <c r="S83" s="20"/>
      <c r="T83" s="20"/>
      <c r="U83" s="20"/>
      <c r="V83" s="20"/>
      <c r="W83" s="20"/>
      <c r="X83" s="20"/>
      <c r="Y83" s="20"/>
    </row>
    <row r="84" spans="17:25" ht="12.75">
      <c r="Q84" s="20"/>
      <c r="R84" s="20"/>
      <c r="S84" s="20"/>
      <c r="T84" s="20"/>
      <c r="U84" s="20"/>
      <c r="V84" s="20"/>
      <c r="W84" s="20"/>
      <c r="X84" s="20"/>
      <c r="Y84" s="20"/>
    </row>
    <row r="85" spans="17:25" ht="12.75">
      <c r="Q85" s="20"/>
      <c r="R85" s="20"/>
      <c r="S85" s="20"/>
      <c r="T85" s="20"/>
      <c r="U85" s="20"/>
      <c r="V85" s="20"/>
      <c r="W85" s="20"/>
      <c r="X85" s="20"/>
      <c r="Y85" s="20"/>
    </row>
    <row r="86" spans="17:25" ht="12.75">
      <c r="Q86" s="20"/>
      <c r="R86" s="20"/>
      <c r="S86" s="20"/>
      <c r="T86" s="20"/>
      <c r="U86" s="20"/>
      <c r="V86" s="20"/>
      <c r="W86" s="20"/>
      <c r="X86" s="20"/>
      <c r="Y86" s="20"/>
    </row>
    <row r="87" spans="17:25" ht="12.75">
      <c r="Q87" s="20"/>
      <c r="R87" s="20"/>
      <c r="S87" s="20"/>
      <c r="T87" s="20"/>
      <c r="U87" s="20"/>
      <c r="V87" s="20"/>
      <c r="W87" s="20"/>
      <c r="X87" s="20"/>
      <c r="Y87" s="20"/>
    </row>
    <row r="88" spans="17:25" ht="12.75">
      <c r="Q88" s="20"/>
      <c r="R88" s="20"/>
      <c r="S88" s="20"/>
      <c r="T88" s="20"/>
      <c r="U88" s="20"/>
      <c r="V88" s="20"/>
      <c r="W88" s="20"/>
      <c r="X88" s="20"/>
      <c r="Y88" s="20"/>
    </row>
    <row r="89" spans="17:25" ht="12.75">
      <c r="Q89" s="20"/>
      <c r="R89" s="20"/>
      <c r="S89" s="20"/>
      <c r="T89" s="20"/>
      <c r="U89" s="20"/>
      <c r="V89" s="20"/>
      <c r="W89" s="20"/>
      <c r="X89" s="20"/>
      <c r="Y89" s="20"/>
    </row>
    <row r="90" spans="17:25" ht="12.75">
      <c r="Q90" s="20"/>
      <c r="R90" s="20"/>
      <c r="S90" s="20"/>
      <c r="T90" s="20"/>
      <c r="U90" s="20"/>
      <c r="V90" s="20"/>
      <c r="W90" s="20"/>
      <c r="X90" s="20"/>
      <c r="Y90" s="20"/>
    </row>
    <row r="91" spans="17:25" ht="12.75">
      <c r="Q91" s="20"/>
      <c r="R91" s="20"/>
      <c r="S91" s="20"/>
      <c r="T91" s="20"/>
      <c r="U91" s="20"/>
      <c r="V91" s="20"/>
      <c r="W91" s="20"/>
      <c r="X91" s="20"/>
      <c r="Y91" s="20"/>
    </row>
    <row r="92" spans="17:25" ht="12.75">
      <c r="Q92" s="20"/>
      <c r="R92" s="20"/>
      <c r="S92" s="20"/>
      <c r="T92" s="20"/>
      <c r="U92" s="20"/>
      <c r="V92" s="20"/>
      <c r="W92" s="20"/>
      <c r="X92" s="20"/>
      <c r="Y92" s="20"/>
    </row>
    <row r="93" spans="17:25" ht="12.75">
      <c r="Q93" s="20"/>
      <c r="R93" s="20"/>
      <c r="S93" s="20"/>
      <c r="T93" s="20"/>
      <c r="U93" s="20"/>
      <c r="V93" s="20"/>
      <c r="W93" s="20"/>
      <c r="X93" s="20"/>
      <c r="Y93" s="20"/>
    </row>
    <row r="94" spans="17:25" ht="12.75">
      <c r="Q94" s="20"/>
      <c r="R94" s="20"/>
      <c r="S94" s="20"/>
      <c r="T94" s="20"/>
      <c r="U94" s="20"/>
      <c r="V94" s="20"/>
      <c r="W94" s="20"/>
      <c r="X94" s="20"/>
      <c r="Y94" s="20"/>
    </row>
    <row r="95" spans="17:25" ht="12.75">
      <c r="Q95" s="20"/>
      <c r="R95" s="20"/>
      <c r="S95" s="20"/>
      <c r="T95" s="20"/>
      <c r="U95" s="20"/>
      <c r="V95" s="20"/>
      <c r="W95" s="20"/>
      <c r="X95" s="20"/>
      <c r="Y95" s="20"/>
    </row>
    <row r="96" spans="17:25" ht="12.75">
      <c r="Q96" s="20"/>
      <c r="R96" s="20"/>
      <c r="S96" s="20"/>
      <c r="T96" s="20"/>
      <c r="U96" s="20"/>
      <c r="V96" s="20"/>
      <c r="W96" s="20"/>
      <c r="X96" s="20"/>
      <c r="Y96" s="20"/>
    </row>
    <row r="97" spans="17:25" ht="12.75">
      <c r="Q97" s="20"/>
      <c r="R97" s="20"/>
      <c r="S97" s="20"/>
      <c r="T97" s="20"/>
      <c r="U97" s="20"/>
      <c r="V97" s="20"/>
      <c r="W97" s="20"/>
      <c r="X97" s="20"/>
      <c r="Y97" s="20"/>
    </row>
    <row r="98" spans="17:25" ht="12.75">
      <c r="Q98" s="20"/>
      <c r="R98" s="20"/>
      <c r="S98" s="20"/>
      <c r="T98" s="20"/>
      <c r="U98" s="20"/>
      <c r="V98" s="20"/>
      <c r="W98" s="20"/>
      <c r="X98" s="20"/>
      <c r="Y98" s="20"/>
    </row>
    <row r="99" spans="17:25" ht="12.75">
      <c r="Q99" s="20"/>
      <c r="R99" s="20"/>
      <c r="S99" s="20"/>
      <c r="T99" s="20"/>
      <c r="U99" s="20"/>
      <c r="V99" s="20"/>
      <c r="W99" s="20"/>
      <c r="X99" s="20"/>
      <c r="Y99" s="20"/>
    </row>
    <row r="100" spans="17:25" ht="12.75"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7:25" ht="12.75"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7:25" ht="12.75"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7:25" ht="12.75"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7:25" ht="12.75"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7:25" ht="12.75"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7:25" ht="12.75"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7:25" ht="12.75"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7:25" ht="12.75"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7:25" ht="12.75"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7:25" ht="12.75"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7:25" ht="12.75"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7:25" ht="12.75"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7:25" ht="12.75"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7:25" ht="12.75"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7:25" ht="12.75"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7:25" ht="12.75"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7:25" ht="12.75"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7:25" ht="12.75"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7:25" ht="12.75"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7:25" ht="12.75"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7:25" ht="12.75"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7:25" ht="12.75"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7:25" ht="12.75"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7:25" ht="12.75"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7:25" ht="12.75"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7:25" ht="12.75"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7:25" ht="12.75"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7:25" ht="12.75"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7:25" ht="12.75"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7:25" ht="12.75"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7:25" ht="12.75"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7:25" ht="12.75"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7:25" ht="12.75"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7:25" ht="12.75"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7:25" ht="12.75"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7:25" ht="12.75"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7:25" ht="12.75"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7:25" ht="12.75"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7:25" ht="12.75"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7:25" ht="12.75"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7:25" ht="12.75"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7:25" ht="12.75"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7:25" ht="12.75"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7:25" ht="12.75"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7:25" ht="12.75"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7:25" ht="12.75"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7:25" ht="12.75"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7:25" ht="12.75"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7:25" ht="12.75"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7:25" ht="12.75"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7:25" ht="12.75"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7:25" ht="12.75"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7:25" ht="12.75"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7:25" ht="12.75"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7:25" ht="12.75"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7:25" ht="12.75"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7:25" ht="12.75"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7:25" ht="12.75"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7:25" ht="12.75"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7:25" ht="12.75"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7:25" ht="12.75"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7:25" ht="12.75"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7:25" ht="12.75"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7:25" ht="12.75"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7:25" ht="12.75"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7:25" ht="12.75"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7:25" ht="12.75"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7:25" ht="12.75"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7:25" ht="12.75"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7:25" ht="12.75"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7:25" ht="12.75"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7:25" ht="12.75"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7:25" ht="12.75"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7:25" ht="12.75"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7:25" ht="12.75"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7:25" ht="12.75"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7:25" ht="12.75"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7:25" ht="12.75"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7:25" ht="12.75"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7:25" ht="12.75"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7:25" ht="12.75"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7:25" ht="12.75"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7:25" ht="12.75"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7:25" ht="12.75"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7:25" ht="12.75"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7:25" ht="12.75"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7:25" ht="12.75"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7:25" ht="12.75"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7:25" ht="12.75"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7:25" ht="12.75"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7:25" ht="12.75"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7:25" ht="12.75"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7:25" ht="12.75"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7:25" ht="12.75"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7:25" ht="12.75"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7:25" ht="12.75"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7:25" ht="12.75"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7:25" ht="12.75"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7:25" ht="12.75"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7:25" ht="12.75"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7:25" ht="12.75"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7:25" ht="12.75"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7:25" ht="12.75"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7:25" ht="12.75"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7:25" ht="12.75"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7:25" ht="12.75"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7:25" ht="12.75"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7:25" ht="12.75"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7:25" ht="12.75"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7:25" ht="12.75"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7:25" ht="12.75"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7:25" ht="12.75"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7:25" ht="12.75"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7:25" ht="12.75"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7:25" ht="12.75"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7:25" ht="12.75"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7:25" ht="12.75"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7:25" ht="12.75"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7:25" ht="12.75"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7:25" ht="12.75"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7:25" ht="12.75"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7:25" ht="12.75"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7:25" ht="12.75"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7:25" ht="12.75"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7:25" ht="12.75"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7:25" ht="12.75"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7:25" ht="12.75"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7:25" ht="12.75"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7:25" ht="12.75"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7:25" ht="12.75"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7:25" ht="12.75"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7:25" ht="12.75"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7:25" ht="12.75"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7:25" ht="12.75"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7:25" ht="12.75"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7:25" ht="12.75"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7:25" ht="12.75"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7:25" ht="12.75"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7:25" ht="12.75"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7:25" ht="12.75"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7:25" ht="12.75"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7:25" ht="12.75"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7:25" ht="12.75"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7:25" ht="12.75"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7:25" ht="12.75"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7:25" ht="12.75"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7:25" ht="12.75"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7:25" ht="12.75"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7:25" ht="12.75"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7:25" ht="12.75"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7:25" ht="12.75"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7:25" ht="12.75"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7:25" ht="12.75"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7:25" ht="12.75"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7:25" ht="12.75"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7:25" ht="12.75"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7:25" ht="12.75"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7:25" ht="12.75"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7:25" ht="12.75"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7:25" ht="12.75"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7:25" ht="12.75"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7:25" ht="12.75"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7:25" ht="12.75"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7:25" ht="12.75"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7:25" ht="12.75"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7:25" ht="12.75"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7:25" ht="12.75"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7:25" ht="12.75"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7:25" ht="12.75"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7:25" ht="12.75"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7:25" ht="12.75"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7:25" ht="12.75"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7:25" ht="12.75"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7:25" ht="12.75"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7:25" ht="12.75"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7:25" ht="12.75"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7:25" ht="12.75"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7:25" ht="12.75"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7:25" ht="12.75"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7:25" ht="12.75"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7:25" ht="12.75"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7:25" ht="12.75"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7:25" ht="12.75"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7:25" ht="12.75"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7:25" ht="12.75"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7:25" ht="12.75"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7:25" ht="12.75"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7:25" ht="12.75"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7:25" ht="12.75"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7:25" ht="12.75"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7:25" ht="12.75"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7:25" ht="12.75"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7:25" ht="12.75"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7:25" ht="12.75"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7:25" ht="12.75"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7:25" ht="12.75"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7:25" ht="12.75"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7:25" ht="12.75"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7:25" ht="12.75"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7:25" ht="12.75"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7:25" ht="12.75"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7:25" ht="12.75"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7:25" ht="12.75"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7:25" ht="12.75"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7:25" ht="12.75"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7:25" ht="12.75"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7:25" ht="12.75"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7:25" ht="12.75"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7:25" ht="12.75"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7:25" ht="12.75"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7:25" ht="12.75"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7:25" ht="12.75"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7:25" ht="12.75"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7:25" ht="12.75"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7:25" ht="12.75"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7:25" ht="12.75"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7:25" ht="12.75"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7:25" ht="12.75"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7:25" ht="12.75"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7:25" ht="12.75"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7:25" ht="12.75"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7:25" ht="12.75"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7:25" ht="12.75"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7:25" ht="12.75"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7:25" ht="12.75"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7:25" ht="12.75"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7:25" ht="12.75"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7:25" ht="12.75"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7:25" ht="12.75"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7:25" ht="12.75"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7:25" ht="12.75"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7:25" ht="12.75"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7:25" ht="12.75"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7:25" ht="12.75"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7:25" ht="12.75"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7:25" ht="12.75"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7:25" ht="12.75"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7:25" ht="12.75"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7:25" ht="12.75"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7:25" ht="12.75"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7:25" ht="12.75"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7:25" ht="12.75"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7:25" ht="12.75"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7:25" ht="12.75"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7:25" ht="12.75"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7:25" ht="12.75"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7:25" ht="12.75"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7:25" ht="12.75"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7:25" ht="12.75"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7:25" ht="12.75"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7:25" ht="12.75"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7:25" ht="12.75"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7:25" ht="12.75"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7:25" ht="12.75"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7:25" ht="12.75"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7:25" ht="12.75"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17:25" ht="12.75"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7:25" ht="12.75"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7:25" ht="12.75"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7:25" ht="12.75"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7:25" ht="12.75"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7:25" ht="12.75"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7:25" ht="12.75"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7:25" ht="12.75"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7:25" ht="12.75"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7:25" ht="12.75"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7:25" ht="12.75"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7:25" ht="12.75"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7:25" ht="12.75"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7:25" ht="12.75"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7:25" ht="12.75"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7:25" ht="12.75"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7:25" ht="12.75"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7:25" ht="12.75"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7:25" ht="12.75"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7:25" ht="12.75"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7:25" ht="12.75"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7:25" ht="12.75"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17:25" ht="12.75"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7:25" ht="12.75"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17:25" ht="12.75"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17:25" ht="12.75"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17:25" ht="12.75"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17:25" ht="12.75"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17:25" ht="12.75"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17:25" ht="12.75"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17:25" ht="12.75"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17:25" ht="12.75"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17:25" ht="12.75"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7:25" ht="12.75"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17:25" ht="12.75"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17:25" ht="12.75"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17:25" ht="12.75"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17:25" ht="12.75"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17:25" ht="12.75"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17:25" ht="12.75"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17:25" ht="12.75"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7:25" ht="12.75"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7:25" ht="12.75"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7:25" ht="12.75"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7:25" ht="12.75"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17:25" ht="12.75"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17:25" ht="12.75"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17:25" ht="12.75"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17:25" ht="12.75"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17:25" ht="12.75"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17:25" ht="12.75"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17:25" ht="12.75"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17:25" ht="12.75"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17:25" ht="12.75"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17:25" ht="12.75"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17:25" ht="12.75"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17:25" ht="12.75"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17:25" ht="12.75"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17:25" ht="12.75"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17:25" ht="12.75"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17:25" ht="12.75"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17:25" ht="12.75"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17:25" ht="12.75"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17:25" ht="12.75"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17:25" ht="12.75"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7:25" ht="12.75"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17:25" ht="12.75"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17:25" ht="12.75"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17:25" ht="12.75"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7:25" ht="12.75"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17:25" ht="12.75"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7:25" ht="12.75"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17:25" ht="12.75"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17:25" ht="12.75"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17:25" ht="12.75"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17:25" ht="12.75"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17:25" ht="12.75"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7:25" ht="12.75"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17:25" ht="12.75"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17:25" ht="12.75"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7:25" ht="12.75"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17:25" ht="12.75"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17:25" ht="12.75"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7:25" ht="12.75"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17:25" ht="12.75"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17:25" ht="12.75"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17:25" ht="12.75"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17:25" ht="12.75"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17:25" ht="12.75"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17:25" ht="12.75"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17:25" ht="12.75"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17:25" ht="12.75"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17:25" ht="12.75"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17:25" ht="12.75"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17:25" ht="12.75"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17:25" ht="12.75"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17:25" ht="12.75"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17:25" ht="12.75"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17:25" ht="12.75"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17:25" ht="12.75"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17:25" ht="12.75"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17:25" ht="12.75"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17:25" ht="12.75"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17:25" ht="12.75"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17:25" ht="12.75"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17:25" ht="12.75"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17:25" ht="12.75"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17:25" ht="12.75"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17:25" ht="12.75"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17:25" ht="12.75"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17:25" ht="12.75"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17:25" ht="12.75"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17:25" ht="12.75"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17:25" ht="12.75"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17:25" ht="12.75"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17:25" ht="12.75"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17:25" ht="12.75"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17:25" ht="12.75"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17:25" ht="12.75"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17:25" ht="12.75"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17:25" ht="12.75"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17:25" ht="12.75"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17:25" ht="12.75"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17:25" ht="12.75"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17:25" ht="12.75"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17:25" ht="12.75"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17:25" ht="12.75"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17:25" ht="12.75"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17:25" ht="12.75"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17:25" ht="12.75"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17:25" ht="12.75"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17:25" ht="12.75"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17:25" ht="12.75"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17:25" ht="12.75"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17:25" ht="12.75"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17:25" ht="12.75"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17:25" ht="12.75">
      <c r="Q493" s="20"/>
      <c r="R493" s="20"/>
      <c r="S493" s="20"/>
      <c r="T493" s="20"/>
      <c r="U493" s="20"/>
      <c r="V493" s="20"/>
      <c r="W493" s="20"/>
      <c r="X493" s="20"/>
      <c r="Y493" s="20"/>
    </row>
  </sheetData>
  <sheetProtection/>
  <mergeCells count="17">
    <mergeCell ref="E5:H5"/>
    <mergeCell ref="I5:L5"/>
    <mergeCell ref="M5:P5"/>
    <mergeCell ref="C6:C7"/>
    <mergeCell ref="D6:D7"/>
    <mergeCell ref="O1:P1"/>
    <mergeCell ref="M6:N6"/>
    <mergeCell ref="O6:P6"/>
    <mergeCell ref="E6:F6"/>
    <mergeCell ref="G6:H6"/>
    <mergeCell ref="I6:J6"/>
    <mergeCell ref="K6:L6"/>
    <mergeCell ref="A2:P2"/>
    <mergeCell ref="A3:P3"/>
    <mergeCell ref="A5:A7"/>
    <mergeCell ref="B5:B7"/>
    <mergeCell ref="C5:D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3"/>
  <sheetViews>
    <sheetView view="pageBreakPreview" zoomScaleSheetLayoutView="100" zoomScalePageLayoutView="0" workbookViewId="0" topLeftCell="P1">
      <selection activeCell="I40" sqref="I40"/>
    </sheetView>
  </sheetViews>
  <sheetFormatPr defaultColWidth="9.00390625" defaultRowHeight="12.75"/>
  <cols>
    <col min="1" max="1" width="4.125" style="1" customWidth="1"/>
    <col min="2" max="2" width="24.25390625" style="1" customWidth="1"/>
    <col min="3" max="3" width="5.625" style="1" customWidth="1"/>
    <col min="4" max="4" width="5.375" style="1" customWidth="1"/>
    <col min="5" max="5" width="5.125" style="1" customWidth="1"/>
    <col min="6" max="6" width="5.37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6" width="9.875" style="1" customWidth="1"/>
    <col min="27" max="28" width="6.375" style="1" customWidth="1"/>
    <col min="29" max="30" width="9.125" style="1" customWidth="1"/>
    <col min="31" max="31" width="10.375" style="1" customWidth="1"/>
    <col min="32" max="32" width="9.125" style="20" customWidth="1"/>
    <col min="33" max="16384" width="9.125" style="1" customWidth="1"/>
  </cols>
  <sheetData>
    <row r="1" spans="18:31" ht="12.75">
      <c r="R1" s="44" t="s">
        <v>83</v>
      </c>
      <c r="AE1" s="44" t="s">
        <v>82</v>
      </c>
    </row>
    <row r="2" ht="3" customHeight="1"/>
    <row r="3" spans="1:27" ht="18.75">
      <c r="A3" s="43"/>
      <c r="B3" s="42"/>
      <c r="C3" s="42" t="s">
        <v>81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2:13" ht="15.75">
      <c r="L4" s="2"/>
      <c r="M4" s="2"/>
    </row>
    <row r="5" spans="1:31" ht="16.5" customHeight="1">
      <c r="A5" s="29"/>
      <c r="B5" s="41"/>
      <c r="C5" s="481" t="s">
        <v>80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 t="s">
        <v>79</v>
      </c>
      <c r="T5" s="481"/>
      <c r="U5" s="481"/>
      <c r="V5" s="481"/>
      <c r="W5" s="481"/>
      <c r="X5" s="481"/>
      <c r="Y5" s="481"/>
      <c r="Z5" s="481"/>
      <c r="AA5" s="481"/>
      <c r="AB5" s="481"/>
      <c r="AC5" s="481"/>
      <c r="AD5" s="481"/>
      <c r="AE5" s="481"/>
    </row>
    <row r="6" spans="1:31" ht="78" customHeight="1">
      <c r="A6" s="473" t="s">
        <v>2</v>
      </c>
      <c r="B6" s="474" t="s">
        <v>78</v>
      </c>
      <c r="C6" s="474" t="s">
        <v>77</v>
      </c>
      <c r="D6" s="474"/>
      <c r="E6" s="475" t="s">
        <v>76</v>
      </c>
      <c r="F6" s="475"/>
      <c r="G6" s="475" t="s">
        <v>75</v>
      </c>
      <c r="H6" s="475"/>
      <c r="I6" s="475"/>
      <c r="J6" s="475"/>
      <c r="K6" s="475" t="s">
        <v>74</v>
      </c>
      <c r="L6" s="475"/>
      <c r="M6" s="475"/>
      <c r="N6" s="475"/>
      <c r="O6" s="475" t="s">
        <v>73</v>
      </c>
      <c r="P6" s="475"/>
      <c r="Q6" s="475"/>
      <c r="R6" s="475"/>
      <c r="S6" s="475" t="s">
        <v>72</v>
      </c>
      <c r="T6" s="475"/>
      <c r="U6" s="475"/>
      <c r="V6" s="475"/>
      <c r="W6" s="475" t="s">
        <v>71</v>
      </c>
      <c r="X6" s="475"/>
      <c r="Y6" s="475" t="s">
        <v>70</v>
      </c>
      <c r="Z6" s="475"/>
      <c r="AA6" s="475" t="s">
        <v>69</v>
      </c>
      <c r="AB6" s="475"/>
      <c r="AC6" s="477" t="s">
        <v>68</v>
      </c>
      <c r="AD6" s="477"/>
      <c r="AE6" s="40" t="s">
        <v>6</v>
      </c>
    </row>
    <row r="7" spans="1:31" ht="17.25" customHeight="1">
      <c r="A7" s="473"/>
      <c r="B7" s="474"/>
      <c r="C7" s="474"/>
      <c r="D7" s="474"/>
      <c r="E7" s="475"/>
      <c r="F7" s="475"/>
      <c r="G7" s="478" t="s">
        <v>4</v>
      </c>
      <c r="H7" s="478"/>
      <c r="I7" s="478" t="s">
        <v>5</v>
      </c>
      <c r="J7" s="478"/>
      <c r="K7" s="478" t="s">
        <v>4</v>
      </c>
      <c r="L7" s="478"/>
      <c r="M7" s="478" t="s">
        <v>5</v>
      </c>
      <c r="N7" s="478"/>
      <c r="O7" s="478" t="s">
        <v>4</v>
      </c>
      <c r="P7" s="478"/>
      <c r="Q7" s="478" t="s">
        <v>5</v>
      </c>
      <c r="R7" s="478"/>
      <c r="S7" s="478" t="s">
        <v>4</v>
      </c>
      <c r="T7" s="478"/>
      <c r="U7" s="478" t="s">
        <v>5</v>
      </c>
      <c r="V7" s="478"/>
      <c r="W7" s="455" t="s">
        <v>4</v>
      </c>
      <c r="X7" s="455" t="s">
        <v>5</v>
      </c>
      <c r="Y7" s="455" t="s">
        <v>4</v>
      </c>
      <c r="Z7" s="455" t="s">
        <v>5</v>
      </c>
      <c r="AA7" s="455" t="s">
        <v>4</v>
      </c>
      <c r="AB7" s="455" t="s">
        <v>5</v>
      </c>
      <c r="AC7" s="455" t="s">
        <v>4</v>
      </c>
      <c r="AD7" s="455" t="s">
        <v>5</v>
      </c>
      <c r="AE7" s="480" t="s">
        <v>67</v>
      </c>
    </row>
    <row r="8" spans="1:31" ht="48.75" customHeight="1">
      <c r="A8" s="473"/>
      <c r="B8" s="474"/>
      <c r="C8" s="37" t="s">
        <v>4</v>
      </c>
      <c r="D8" s="37" t="s">
        <v>5</v>
      </c>
      <c r="E8" s="37" t="s">
        <v>4</v>
      </c>
      <c r="F8" s="37" t="s">
        <v>5</v>
      </c>
      <c r="G8" s="5" t="s">
        <v>13</v>
      </c>
      <c r="H8" s="5" t="s">
        <v>15</v>
      </c>
      <c r="I8" s="5" t="s">
        <v>13</v>
      </c>
      <c r="J8" s="5" t="s">
        <v>15</v>
      </c>
      <c r="K8" s="5" t="s">
        <v>13</v>
      </c>
      <c r="L8" s="5" t="s">
        <v>15</v>
      </c>
      <c r="M8" s="5" t="s">
        <v>13</v>
      </c>
      <c r="N8" s="5" t="s">
        <v>15</v>
      </c>
      <c r="O8" s="5" t="s">
        <v>13</v>
      </c>
      <c r="P8" s="5" t="s">
        <v>15</v>
      </c>
      <c r="Q8" s="5" t="s">
        <v>13</v>
      </c>
      <c r="R8" s="5" t="s">
        <v>15</v>
      </c>
      <c r="S8" s="5" t="s">
        <v>13</v>
      </c>
      <c r="T8" s="5" t="s">
        <v>15</v>
      </c>
      <c r="U8" s="5" t="s">
        <v>13</v>
      </c>
      <c r="V8" s="5" t="s">
        <v>15</v>
      </c>
      <c r="W8" s="455"/>
      <c r="X8" s="455"/>
      <c r="Y8" s="455"/>
      <c r="Z8" s="455"/>
      <c r="AA8" s="455"/>
      <c r="AB8" s="455"/>
      <c r="AC8" s="455"/>
      <c r="AD8" s="455"/>
      <c r="AE8" s="480"/>
    </row>
    <row r="9" spans="1:31" ht="12.75" customHeight="1">
      <c r="A9" s="36" t="s">
        <v>8</v>
      </c>
      <c r="B9" s="36" t="s">
        <v>9</v>
      </c>
      <c r="C9" s="36">
        <v>1</v>
      </c>
      <c r="D9" s="36">
        <v>2</v>
      </c>
      <c r="E9" s="36">
        <v>3</v>
      </c>
      <c r="F9" s="36">
        <v>4</v>
      </c>
      <c r="G9" s="36">
        <v>5</v>
      </c>
      <c r="H9" s="36">
        <v>6</v>
      </c>
      <c r="I9" s="36">
        <v>7</v>
      </c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6">
        <v>21</v>
      </c>
      <c r="X9" s="36">
        <v>22</v>
      </c>
      <c r="Y9" s="36">
        <v>23</v>
      </c>
      <c r="Z9" s="36">
        <v>24</v>
      </c>
      <c r="AA9" s="36">
        <v>25</v>
      </c>
      <c r="AB9" s="36">
        <v>26</v>
      </c>
      <c r="AC9" s="36">
        <v>27</v>
      </c>
      <c r="AD9" s="36">
        <v>28</v>
      </c>
      <c r="AE9" s="35">
        <v>29</v>
      </c>
    </row>
    <row r="10" spans="1:32" ht="12" customHeight="1">
      <c r="A10" s="33">
        <v>1</v>
      </c>
      <c r="B10" s="32" t="s">
        <v>66</v>
      </c>
      <c r="C10" s="31">
        <v>24</v>
      </c>
      <c r="D10" s="31">
        <v>24</v>
      </c>
      <c r="E10" s="31">
        <v>219</v>
      </c>
      <c r="F10" s="29">
        <v>219</v>
      </c>
      <c r="G10" s="30">
        <v>16.205064342050644</v>
      </c>
      <c r="H10" s="30">
        <v>3.7891241178912414</v>
      </c>
      <c r="I10" s="29">
        <v>18.02</v>
      </c>
      <c r="J10" s="29">
        <v>4.29</v>
      </c>
      <c r="K10" s="30">
        <v>15.834786218347864</v>
      </c>
      <c r="L10" s="30">
        <v>13.974263179742632</v>
      </c>
      <c r="M10" s="29">
        <v>66.53</v>
      </c>
      <c r="N10" s="29">
        <v>64.16</v>
      </c>
      <c r="O10" s="30">
        <v>32.22997094229971</v>
      </c>
      <c r="P10" s="30">
        <v>25.903694479036947</v>
      </c>
      <c r="Q10" s="29">
        <v>31.79</v>
      </c>
      <c r="R10" s="29">
        <v>23.59</v>
      </c>
      <c r="S10" s="30">
        <v>27.929431299294315</v>
      </c>
      <c r="T10" s="30">
        <v>27.70195101701951</v>
      </c>
      <c r="U10" s="29">
        <v>23.31</v>
      </c>
      <c r="V10" s="29">
        <v>23.08</v>
      </c>
      <c r="W10" s="30">
        <v>0.0116230801162308</v>
      </c>
      <c r="X10" s="30">
        <v>0.24</v>
      </c>
      <c r="Y10" s="30">
        <v>0.14694894146948942</v>
      </c>
      <c r="Z10" s="29">
        <v>0.22</v>
      </c>
      <c r="AA10" s="30">
        <v>0</v>
      </c>
      <c r="AB10" s="29">
        <v>0</v>
      </c>
      <c r="AC10" s="30">
        <v>92.35782482357824</v>
      </c>
      <c r="AD10" s="29">
        <v>140.11</v>
      </c>
      <c r="AE10" s="28">
        <v>51.703442851364116</v>
      </c>
      <c r="AF10" s="20">
        <f aca="true" t="shared" si="0" ref="AF10:AF36">AD10/AC10*100-100</f>
        <v>51.703442851364116</v>
      </c>
    </row>
    <row r="11" spans="1:32" ht="12" customHeight="1">
      <c r="A11" s="33">
        <v>2</v>
      </c>
      <c r="B11" s="32" t="s">
        <v>65</v>
      </c>
      <c r="C11" s="31">
        <v>31</v>
      </c>
      <c r="D11" s="31">
        <v>31</v>
      </c>
      <c r="E11" s="31">
        <v>176</v>
      </c>
      <c r="F11" s="29">
        <v>176</v>
      </c>
      <c r="G11" s="30">
        <v>10.742768595041323</v>
      </c>
      <c r="H11" s="30">
        <v>3.565082644628099</v>
      </c>
      <c r="I11" s="29">
        <v>10.58</v>
      </c>
      <c r="J11" s="29">
        <v>3.67</v>
      </c>
      <c r="K11" s="30">
        <v>7.101239669421488</v>
      </c>
      <c r="L11" s="30">
        <v>5.868801652892563</v>
      </c>
      <c r="M11" s="29">
        <v>116.9</v>
      </c>
      <c r="N11" s="29">
        <v>97.55</v>
      </c>
      <c r="O11" s="30">
        <v>26.876033057851238</v>
      </c>
      <c r="P11" s="30">
        <v>22.552685950413224</v>
      </c>
      <c r="Q11" s="29">
        <v>26.88</v>
      </c>
      <c r="R11" s="29">
        <v>21.16</v>
      </c>
      <c r="S11" s="30">
        <v>34.06198347107438</v>
      </c>
      <c r="T11" s="30">
        <v>33.97520661157025</v>
      </c>
      <c r="U11" s="29">
        <v>30.79</v>
      </c>
      <c r="V11" s="29">
        <v>30.6</v>
      </c>
      <c r="W11" s="30">
        <v>0.01549586776859504</v>
      </c>
      <c r="X11" s="30">
        <v>0.02</v>
      </c>
      <c r="Y11" s="30">
        <v>0.10537190082644629</v>
      </c>
      <c r="Z11" s="29">
        <v>0.12</v>
      </c>
      <c r="AA11" s="30">
        <v>0.002066115702479339</v>
      </c>
      <c r="AB11" s="29">
        <v>0</v>
      </c>
      <c r="AC11" s="30">
        <v>78.90495867768595</v>
      </c>
      <c r="AD11" s="29">
        <v>185.29000000000002</v>
      </c>
      <c r="AE11" s="28">
        <v>134.82681330191153</v>
      </c>
      <c r="AF11" s="20">
        <f t="shared" si="0"/>
        <v>134.82681330191153</v>
      </c>
    </row>
    <row r="12" spans="1:32" ht="12" customHeight="1">
      <c r="A12" s="33">
        <v>3</v>
      </c>
      <c r="B12" s="32" t="s">
        <v>64</v>
      </c>
      <c r="C12" s="31">
        <v>17</v>
      </c>
      <c r="D12" s="31">
        <v>17</v>
      </c>
      <c r="E12" s="31">
        <v>99</v>
      </c>
      <c r="F12" s="29">
        <v>99</v>
      </c>
      <c r="G12" s="30">
        <v>9.595959595959595</v>
      </c>
      <c r="H12" s="30">
        <v>2.9825528007346187</v>
      </c>
      <c r="I12" s="29">
        <v>11.12</v>
      </c>
      <c r="J12" s="29">
        <v>2.95</v>
      </c>
      <c r="K12" s="30">
        <v>8.747474747474747</v>
      </c>
      <c r="L12" s="30">
        <v>8.078971533516988</v>
      </c>
      <c r="M12" s="29">
        <v>88.2</v>
      </c>
      <c r="N12" s="29">
        <v>84.07</v>
      </c>
      <c r="O12" s="30">
        <v>26.00734618916437</v>
      </c>
      <c r="P12" s="30">
        <v>21.990817263544535</v>
      </c>
      <c r="Q12" s="29">
        <v>24.49</v>
      </c>
      <c r="R12" s="29">
        <v>19.91</v>
      </c>
      <c r="S12" s="30">
        <v>27.215794306703398</v>
      </c>
      <c r="T12" s="30">
        <v>27.087235996326903</v>
      </c>
      <c r="U12" s="29">
        <v>23.57</v>
      </c>
      <c r="V12" s="29">
        <v>23.39</v>
      </c>
      <c r="W12" s="30">
        <v>0.0018365472910927456</v>
      </c>
      <c r="X12" s="30">
        <v>0</v>
      </c>
      <c r="Y12" s="30">
        <v>0.04407713498622589</v>
      </c>
      <c r="Z12" s="29">
        <v>0.07</v>
      </c>
      <c r="AA12" s="30">
        <v>0</v>
      </c>
      <c r="AB12" s="29">
        <v>0</v>
      </c>
      <c r="AC12" s="30">
        <v>71.61248852157944</v>
      </c>
      <c r="AD12" s="29">
        <v>147.45</v>
      </c>
      <c r="AE12" s="28">
        <v>105.89984099710202</v>
      </c>
      <c r="AF12" s="20">
        <f t="shared" si="0"/>
        <v>105.89984099710202</v>
      </c>
    </row>
    <row r="13" spans="1:32" ht="12" customHeight="1">
      <c r="A13" s="33">
        <v>4</v>
      </c>
      <c r="B13" s="32" t="s">
        <v>63</v>
      </c>
      <c r="C13" s="31">
        <v>46</v>
      </c>
      <c r="D13" s="31">
        <v>46</v>
      </c>
      <c r="E13" s="31">
        <v>328</v>
      </c>
      <c r="F13" s="29">
        <v>328</v>
      </c>
      <c r="G13" s="30">
        <v>19.406319290465632</v>
      </c>
      <c r="H13" s="30">
        <v>4.5681818181818175</v>
      </c>
      <c r="I13" s="29">
        <v>19.48</v>
      </c>
      <c r="J13" s="29">
        <v>4.82</v>
      </c>
      <c r="K13" s="30">
        <v>10.674057649667406</v>
      </c>
      <c r="L13" s="30">
        <v>8.439024390243903</v>
      </c>
      <c r="M13" s="29">
        <v>45.67</v>
      </c>
      <c r="N13" s="29">
        <v>41.24</v>
      </c>
      <c r="O13" s="30">
        <v>57.927937915742795</v>
      </c>
      <c r="P13" s="30">
        <v>47.51274944567628</v>
      </c>
      <c r="Q13" s="29">
        <v>47.64</v>
      </c>
      <c r="R13" s="29">
        <v>34.59</v>
      </c>
      <c r="S13" s="30">
        <v>34.26108647450111</v>
      </c>
      <c r="T13" s="30">
        <v>34.037139689578716</v>
      </c>
      <c r="U13" s="29">
        <v>28.29</v>
      </c>
      <c r="V13" s="29">
        <v>27.92</v>
      </c>
      <c r="W13" s="30">
        <v>0.003325942350332594</v>
      </c>
      <c r="X13" s="30">
        <v>0.01</v>
      </c>
      <c r="Y13" s="30">
        <v>0.05210643015521064</v>
      </c>
      <c r="Z13" s="29">
        <v>0.07</v>
      </c>
      <c r="AA13" s="30">
        <v>0</v>
      </c>
      <c r="AB13" s="29">
        <v>0</v>
      </c>
      <c r="AC13" s="30">
        <v>122.32483370288249</v>
      </c>
      <c r="AD13" s="29">
        <v>141.16</v>
      </c>
      <c r="AE13" s="28">
        <v>15.397663521756073</v>
      </c>
      <c r="AF13" s="20">
        <f t="shared" si="0"/>
        <v>15.397663521756073</v>
      </c>
    </row>
    <row r="14" spans="1:32" ht="12" customHeight="1">
      <c r="A14" s="33">
        <v>5</v>
      </c>
      <c r="B14" s="32" t="s">
        <v>62</v>
      </c>
      <c r="C14" s="31">
        <v>55</v>
      </c>
      <c r="D14" s="31">
        <v>55</v>
      </c>
      <c r="E14" s="31">
        <v>481</v>
      </c>
      <c r="F14" s="29">
        <v>481</v>
      </c>
      <c r="G14" s="30">
        <v>13.074277074277076</v>
      </c>
      <c r="H14" s="30">
        <v>4.16027216027216</v>
      </c>
      <c r="I14" s="29">
        <v>12.57</v>
      </c>
      <c r="J14" s="29">
        <v>4.28</v>
      </c>
      <c r="K14" s="30">
        <v>33.623511623511625</v>
      </c>
      <c r="L14" s="30">
        <v>30.701190701190704</v>
      </c>
      <c r="M14" s="29">
        <v>103.48</v>
      </c>
      <c r="N14" s="29">
        <v>100.21</v>
      </c>
      <c r="O14" s="30">
        <v>93.27612927612928</v>
      </c>
      <c r="P14" s="30">
        <v>85.11547911547912</v>
      </c>
      <c r="Q14" s="29">
        <v>45.39</v>
      </c>
      <c r="R14" s="29">
        <v>34.92</v>
      </c>
      <c r="S14" s="30">
        <v>25.624267624267624</v>
      </c>
      <c r="T14" s="30">
        <v>25.36117936117936</v>
      </c>
      <c r="U14" s="29">
        <v>21.18</v>
      </c>
      <c r="V14" s="29">
        <v>20.96</v>
      </c>
      <c r="W14" s="30">
        <v>0.06804006804006804</v>
      </c>
      <c r="X14" s="30">
        <v>0.17</v>
      </c>
      <c r="Y14" s="30">
        <v>0.08996408996408997</v>
      </c>
      <c r="Z14" s="29">
        <v>0.15</v>
      </c>
      <c r="AA14" s="30">
        <v>0</v>
      </c>
      <c r="AB14" s="29">
        <v>0</v>
      </c>
      <c r="AC14" s="30">
        <v>165.75618975618977</v>
      </c>
      <c r="AD14" s="29">
        <v>182.94</v>
      </c>
      <c r="AE14" s="28">
        <v>10.3669191896157</v>
      </c>
      <c r="AF14" s="20">
        <f t="shared" si="0"/>
        <v>10.3669191896157</v>
      </c>
    </row>
    <row r="15" spans="1:32" ht="12" customHeight="1">
      <c r="A15" s="33">
        <v>6</v>
      </c>
      <c r="B15" s="32" t="s">
        <v>61</v>
      </c>
      <c r="C15" s="31">
        <v>25</v>
      </c>
      <c r="D15" s="31">
        <v>25</v>
      </c>
      <c r="E15" s="31">
        <v>151</v>
      </c>
      <c r="F15" s="29">
        <v>152</v>
      </c>
      <c r="G15" s="30">
        <v>12.191450933172788</v>
      </c>
      <c r="H15" s="30">
        <v>3.1860325105358216</v>
      </c>
      <c r="I15" s="29">
        <v>12.94</v>
      </c>
      <c r="J15" s="29">
        <v>3.24</v>
      </c>
      <c r="K15" s="30">
        <v>15.068031306441904</v>
      </c>
      <c r="L15" s="30">
        <v>13.285972305839856</v>
      </c>
      <c r="M15" s="29">
        <v>56.86</v>
      </c>
      <c r="N15" s="29">
        <v>54.52</v>
      </c>
      <c r="O15" s="30">
        <v>31.29078868151716</v>
      </c>
      <c r="P15" s="30">
        <v>27.037928958458757</v>
      </c>
      <c r="Q15" s="29">
        <v>26.64</v>
      </c>
      <c r="R15" s="29">
        <v>21.15</v>
      </c>
      <c r="S15" s="30">
        <v>31.03070439494281</v>
      </c>
      <c r="T15" s="30">
        <v>30.93558097531607</v>
      </c>
      <c r="U15" s="29">
        <v>30.46</v>
      </c>
      <c r="V15" s="29">
        <v>30.2</v>
      </c>
      <c r="W15" s="30">
        <v>0.0072245635159542436</v>
      </c>
      <c r="X15" s="30">
        <v>0.02</v>
      </c>
      <c r="Y15" s="30">
        <v>0.045755568934376885</v>
      </c>
      <c r="Z15" s="29">
        <v>0.06</v>
      </c>
      <c r="AA15" s="30">
        <v>0</v>
      </c>
      <c r="AB15" s="29">
        <v>0</v>
      </c>
      <c r="AC15" s="30">
        <v>89.63395544852499</v>
      </c>
      <c r="AD15" s="29">
        <v>126.98</v>
      </c>
      <c r="AE15" s="28">
        <v>41.66506360742065</v>
      </c>
      <c r="AF15" s="20">
        <f t="shared" si="0"/>
        <v>41.66506360742065</v>
      </c>
    </row>
    <row r="16" spans="1:32" ht="12" customHeight="1">
      <c r="A16" s="33">
        <v>7</v>
      </c>
      <c r="B16" s="32" t="s">
        <v>60</v>
      </c>
      <c r="C16" s="31">
        <v>13</v>
      </c>
      <c r="D16" s="31">
        <v>13</v>
      </c>
      <c r="E16" s="31">
        <v>95</v>
      </c>
      <c r="F16" s="29">
        <v>95</v>
      </c>
      <c r="G16" s="30">
        <v>10.572248803827751</v>
      </c>
      <c r="H16" s="30">
        <v>3.5425837320574165</v>
      </c>
      <c r="I16" s="29">
        <v>10.02</v>
      </c>
      <c r="J16" s="29">
        <v>4.13</v>
      </c>
      <c r="K16" s="30">
        <v>11.529186602870814</v>
      </c>
      <c r="L16" s="30">
        <v>8.832535885167465</v>
      </c>
      <c r="M16" s="29">
        <v>52.58</v>
      </c>
      <c r="N16" s="29">
        <v>46.16</v>
      </c>
      <c r="O16" s="30">
        <v>32.43444976076555</v>
      </c>
      <c r="P16" s="30">
        <v>26.89952153110048</v>
      </c>
      <c r="Q16" s="29">
        <v>33.14</v>
      </c>
      <c r="R16" s="29">
        <v>22.01</v>
      </c>
      <c r="S16" s="30">
        <v>31.24976076555024</v>
      </c>
      <c r="T16" s="30">
        <v>31.108133971291867</v>
      </c>
      <c r="U16" s="29">
        <v>28.69</v>
      </c>
      <c r="V16" s="29">
        <v>28.54</v>
      </c>
      <c r="W16" s="30">
        <v>0.024880382775119617</v>
      </c>
      <c r="X16" s="30">
        <v>0.03</v>
      </c>
      <c r="Y16" s="30">
        <v>0.14736842105263157</v>
      </c>
      <c r="Z16" s="29">
        <v>0.13</v>
      </c>
      <c r="AA16" s="30">
        <v>0</v>
      </c>
      <c r="AB16" s="29">
        <v>0</v>
      </c>
      <c r="AC16" s="30">
        <v>85.9578947368421</v>
      </c>
      <c r="AD16" s="29">
        <v>124.58999999999999</v>
      </c>
      <c r="AE16" s="28">
        <v>44.94305657604701</v>
      </c>
      <c r="AF16" s="20">
        <f t="shared" si="0"/>
        <v>44.94305657604701</v>
      </c>
    </row>
    <row r="17" spans="1:32" ht="12" customHeight="1">
      <c r="A17" s="33">
        <v>8</v>
      </c>
      <c r="B17" s="32" t="s">
        <v>59</v>
      </c>
      <c r="C17" s="31">
        <v>28</v>
      </c>
      <c r="D17" s="31">
        <v>28</v>
      </c>
      <c r="E17" s="31">
        <v>209</v>
      </c>
      <c r="F17" s="29">
        <v>209</v>
      </c>
      <c r="G17" s="30">
        <v>15.428447150935188</v>
      </c>
      <c r="H17" s="30">
        <v>4.650717703349282</v>
      </c>
      <c r="I17" s="29">
        <v>15.44</v>
      </c>
      <c r="J17" s="29">
        <v>4.61</v>
      </c>
      <c r="K17" s="30">
        <v>14.936929099608527</v>
      </c>
      <c r="L17" s="30">
        <v>12.955197912135711</v>
      </c>
      <c r="M17" s="29">
        <v>108.86</v>
      </c>
      <c r="N17" s="29">
        <v>105.94</v>
      </c>
      <c r="O17" s="30">
        <v>46.73423227490213</v>
      </c>
      <c r="P17" s="30">
        <v>39.93127446715964</v>
      </c>
      <c r="Q17" s="29">
        <v>37.48</v>
      </c>
      <c r="R17" s="29">
        <v>28.72</v>
      </c>
      <c r="S17" s="30">
        <v>34.29404088734232</v>
      </c>
      <c r="T17" s="30">
        <v>33.98434101783384</v>
      </c>
      <c r="U17" s="29">
        <v>30.81</v>
      </c>
      <c r="V17" s="29">
        <v>30.5</v>
      </c>
      <c r="W17" s="30">
        <v>0.01652892561983471</v>
      </c>
      <c r="X17" s="30">
        <v>0.06</v>
      </c>
      <c r="Y17" s="30">
        <v>0.06350587211831231</v>
      </c>
      <c r="Z17" s="29">
        <v>0.1</v>
      </c>
      <c r="AA17" s="30">
        <v>0</v>
      </c>
      <c r="AB17" s="29">
        <v>0</v>
      </c>
      <c r="AC17" s="30">
        <v>111.47368421052632</v>
      </c>
      <c r="AD17" s="29">
        <v>192.75</v>
      </c>
      <c r="AE17" s="28">
        <v>72.91076487252124</v>
      </c>
      <c r="AF17" s="20">
        <f t="shared" si="0"/>
        <v>72.91076487252124</v>
      </c>
    </row>
    <row r="18" spans="1:32" ht="12" customHeight="1">
      <c r="A18" s="33">
        <v>9</v>
      </c>
      <c r="B18" s="32" t="s">
        <v>58</v>
      </c>
      <c r="C18" s="31">
        <v>17</v>
      </c>
      <c r="D18" s="31">
        <v>17</v>
      </c>
      <c r="E18" s="31">
        <v>101</v>
      </c>
      <c r="F18" s="29">
        <v>101</v>
      </c>
      <c r="G18" s="30">
        <v>8.525652565256525</v>
      </c>
      <c r="H18" s="30">
        <v>3.3285328532853287</v>
      </c>
      <c r="I18" s="29">
        <v>9.49</v>
      </c>
      <c r="J18" s="29">
        <v>3.36</v>
      </c>
      <c r="K18" s="30">
        <v>13.528352835283528</v>
      </c>
      <c r="L18" s="30">
        <v>12.037803780378038</v>
      </c>
      <c r="M18" s="29">
        <v>102.76</v>
      </c>
      <c r="N18" s="29">
        <v>98.31</v>
      </c>
      <c r="O18" s="30">
        <v>34.47164716471647</v>
      </c>
      <c r="P18" s="30">
        <v>29.42214221422142</v>
      </c>
      <c r="Q18" s="29">
        <v>27.16</v>
      </c>
      <c r="R18" s="29">
        <v>22.03</v>
      </c>
      <c r="S18" s="30">
        <v>32.13861386138614</v>
      </c>
      <c r="T18" s="30">
        <v>32.106210621062104</v>
      </c>
      <c r="U18" s="29">
        <v>32.38</v>
      </c>
      <c r="V18" s="29">
        <v>32.34</v>
      </c>
      <c r="W18" s="30">
        <v>0.009000900090009001</v>
      </c>
      <c r="X18" s="30">
        <v>0.01</v>
      </c>
      <c r="Y18" s="30">
        <v>0.07920792079207921</v>
      </c>
      <c r="Z18" s="29">
        <v>0.06</v>
      </c>
      <c r="AA18" s="30">
        <v>0</v>
      </c>
      <c r="AB18" s="29">
        <v>0</v>
      </c>
      <c r="AC18" s="30">
        <v>88.75247524752476</v>
      </c>
      <c r="AD18" s="29">
        <v>171.85999999999999</v>
      </c>
      <c r="AE18" s="28">
        <v>93.6396697902722</v>
      </c>
      <c r="AF18" s="20">
        <f t="shared" si="0"/>
        <v>93.6396697902722</v>
      </c>
    </row>
    <row r="19" spans="1:32" ht="12" customHeight="1">
      <c r="A19" s="33">
        <v>10</v>
      </c>
      <c r="B19" s="32" t="s">
        <v>57</v>
      </c>
      <c r="C19" s="31">
        <v>28</v>
      </c>
      <c r="D19" s="31">
        <v>28</v>
      </c>
      <c r="E19" s="31">
        <v>203</v>
      </c>
      <c r="F19" s="29">
        <v>203</v>
      </c>
      <c r="G19" s="30">
        <v>8.881325570980744</v>
      </c>
      <c r="H19" s="30">
        <v>3.03090013434841</v>
      </c>
      <c r="I19" s="29">
        <v>10.22</v>
      </c>
      <c r="J19" s="29">
        <v>3.09</v>
      </c>
      <c r="K19" s="30">
        <v>14.70667263770712</v>
      </c>
      <c r="L19" s="30">
        <v>11.437527989252128</v>
      </c>
      <c r="M19" s="29">
        <v>190.4</v>
      </c>
      <c r="N19" s="29">
        <v>180.52</v>
      </c>
      <c r="O19" s="30">
        <v>35.95342588446037</v>
      </c>
      <c r="P19" s="30">
        <v>30.360949395432154</v>
      </c>
      <c r="Q19" s="29">
        <v>26.65</v>
      </c>
      <c r="R19" s="29">
        <v>20.71</v>
      </c>
      <c r="S19" s="30">
        <v>32.106583072100314</v>
      </c>
      <c r="T19" s="30">
        <v>32.027765338110164</v>
      </c>
      <c r="U19" s="29">
        <v>26.59</v>
      </c>
      <c r="V19" s="29">
        <v>26.51</v>
      </c>
      <c r="W19" s="30">
        <v>0.032243618450515</v>
      </c>
      <c r="X19" s="30">
        <v>0.06</v>
      </c>
      <c r="Y19" s="30">
        <v>0.09493954321540529</v>
      </c>
      <c r="Z19" s="29">
        <v>0.11</v>
      </c>
      <c r="AA19" s="30">
        <v>0.010747872816838333</v>
      </c>
      <c r="AB19" s="29">
        <v>0.004</v>
      </c>
      <c r="AC19" s="30">
        <v>91.7859381997313</v>
      </c>
      <c r="AD19" s="29">
        <v>254.03400000000002</v>
      </c>
      <c r="AE19" s="28">
        <v>176.76788512768474</v>
      </c>
      <c r="AF19" s="20">
        <f t="shared" si="0"/>
        <v>176.76788512768474</v>
      </c>
    </row>
    <row r="20" spans="1:32" ht="12" customHeight="1">
      <c r="A20" s="33">
        <v>11</v>
      </c>
      <c r="B20" s="32" t="s">
        <v>56</v>
      </c>
      <c r="C20" s="31">
        <v>23</v>
      </c>
      <c r="D20" s="31">
        <v>23</v>
      </c>
      <c r="E20" s="31">
        <v>139</v>
      </c>
      <c r="F20" s="29">
        <v>139</v>
      </c>
      <c r="G20" s="30">
        <v>9.359058207979071</v>
      </c>
      <c r="H20" s="30">
        <v>3.2151733158927405</v>
      </c>
      <c r="I20" s="29">
        <v>9.62</v>
      </c>
      <c r="J20" s="29">
        <v>3.14</v>
      </c>
      <c r="K20" s="30">
        <v>29.386527141922823</v>
      </c>
      <c r="L20" s="30">
        <v>25.840418574231524</v>
      </c>
      <c r="M20" s="29">
        <v>61.25</v>
      </c>
      <c r="N20" s="29">
        <v>59.46</v>
      </c>
      <c r="O20" s="30">
        <v>42.5297580117724</v>
      </c>
      <c r="P20" s="30">
        <v>37.78417266187051</v>
      </c>
      <c r="Q20" s="29">
        <v>23.83</v>
      </c>
      <c r="R20" s="29">
        <v>17.94</v>
      </c>
      <c r="S20" s="30">
        <v>24.364944408109874</v>
      </c>
      <c r="T20" s="30">
        <v>24.25506867233486</v>
      </c>
      <c r="U20" s="29">
        <v>23.39</v>
      </c>
      <c r="V20" s="29">
        <v>23.04</v>
      </c>
      <c r="W20" s="30">
        <v>0.02877697841726619</v>
      </c>
      <c r="X20" s="30">
        <v>0.04</v>
      </c>
      <c r="Y20" s="30">
        <v>0.06671026814911707</v>
      </c>
      <c r="Z20" s="29">
        <v>0.15</v>
      </c>
      <c r="AA20" s="30">
        <v>0</v>
      </c>
      <c r="AB20" s="29">
        <v>0</v>
      </c>
      <c r="AC20" s="30">
        <v>105.73577501635056</v>
      </c>
      <c r="AD20" s="29">
        <v>118.28000000000002</v>
      </c>
      <c r="AE20" s="28">
        <v>11.863747139234263</v>
      </c>
      <c r="AF20" s="20">
        <f t="shared" si="0"/>
        <v>11.863747139234263</v>
      </c>
    </row>
    <row r="21" spans="1:32" ht="12" customHeight="1">
      <c r="A21" s="33">
        <v>12</v>
      </c>
      <c r="B21" s="32" t="s">
        <v>55</v>
      </c>
      <c r="C21" s="31">
        <v>32</v>
      </c>
      <c r="D21" s="34">
        <v>32</v>
      </c>
      <c r="E21" s="31">
        <v>261</v>
      </c>
      <c r="F21" s="29">
        <v>261</v>
      </c>
      <c r="G21" s="30">
        <v>18.888192267502614</v>
      </c>
      <c r="H21" s="30">
        <v>5.20445837687217</v>
      </c>
      <c r="I21" s="29">
        <v>17.99</v>
      </c>
      <c r="J21" s="29">
        <v>5.27</v>
      </c>
      <c r="K21" s="30">
        <v>33.04771856495994</v>
      </c>
      <c r="L21" s="30">
        <v>29.208638105189827</v>
      </c>
      <c r="M21" s="29">
        <v>50.75</v>
      </c>
      <c r="N21" s="29">
        <v>47.27</v>
      </c>
      <c r="O21" s="30">
        <v>62.232671543016366</v>
      </c>
      <c r="P21" s="30">
        <v>55.29780564263323</v>
      </c>
      <c r="Q21" s="29">
        <v>41.56</v>
      </c>
      <c r="R21" s="29">
        <v>31.19</v>
      </c>
      <c r="S21" s="30">
        <v>27.175896900034832</v>
      </c>
      <c r="T21" s="30">
        <v>26.95506792058516</v>
      </c>
      <c r="U21" s="29">
        <v>25.05</v>
      </c>
      <c r="V21" s="29">
        <v>24.76</v>
      </c>
      <c r="W21" s="30">
        <v>0.03761755485893417</v>
      </c>
      <c r="X21" s="30">
        <v>0.02</v>
      </c>
      <c r="Y21" s="30">
        <v>0.07662835249042145</v>
      </c>
      <c r="Z21" s="29">
        <v>0.07</v>
      </c>
      <c r="AA21" s="30">
        <v>0</v>
      </c>
      <c r="AB21" s="29">
        <v>0</v>
      </c>
      <c r="AC21" s="30">
        <v>141.4587251828631</v>
      </c>
      <c r="AD21" s="29">
        <v>135.44</v>
      </c>
      <c r="AE21" s="28">
        <v>-4.254757120907698</v>
      </c>
      <c r="AF21" s="20">
        <f t="shared" si="0"/>
        <v>-4.254757120907698</v>
      </c>
    </row>
    <row r="22" spans="1:32" ht="12" customHeight="1">
      <c r="A22" s="33">
        <v>13</v>
      </c>
      <c r="B22" s="32" t="s">
        <v>54</v>
      </c>
      <c r="C22" s="31">
        <v>29</v>
      </c>
      <c r="D22" s="31">
        <v>29</v>
      </c>
      <c r="E22" s="31">
        <v>187</v>
      </c>
      <c r="F22" s="29">
        <v>187</v>
      </c>
      <c r="G22" s="30">
        <v>13.207583859990278</v>
      </c>
      <c r="H22" s="30">
        <v>3.1823043266893536</v>
      </c>
      <c r="I22" s="29">
        <v>14.4</v>
      </c>
      <c r="J22" s="29">
        <v>3.37</v>
      </c>
      <c r="K22" s="30">
        <v>8.645600388915897</v>
      </c>
      <c r="L22" s="30">
        <v>8.511424404472534</v>
      </c>
      <c r="M22" s="29">
        <v>20.91</v>
      </c>
      <c r="N22" s="29">
        <v>18.73</v>
      </c>
      <c r="O22" s="30">
        <v>35.58483228001944</v>
      </c>
      <c r="P22" s="30">
        <v>30.211959163830823</v>
      </c>
      <c r="Q22" s="29">
        <v>32.33</v>
      </c>
      <c r="R22" s="29">
        <v>26.5</v>
      </c>
      <c r="S22" s="30">
        <v>31.98152649489548</v>
      </c>
      <c r="T22" s="30">
        <v>31.919299951385515</v>
      </c>
      <c r="U22" s="29">
        <v>28.74</v>
      </c>
      <c r="V22" s="29">
        <v>28.64</v>
      </c>
      <c r="W22" s="30">
        <v>0.0068060281964025275</v>
      </c>
      <c r="X22" s="30">
        <v>0.01</v>
      </c>
      <c r="Y22" s="30">
        <v>0.15751093825960136</v>
      </c>
      <c r="Z22" s="29">
        <v>0.09</v>
      </c>
      <c r="AA22" s="30">
        <v>0</v>
      </c>
      <c r="AB22" s="29">
        <v>0</v>
      </c>
      <c r="AC22" s="30">
        <v>89.5838599902771</v>
      </c>
      <c r="AD22" s="29">
        <v>96.48</v>
      </c>
      <c r="AE22" s="28">
        <v>7.697971498963497</v>
      </c>
      <c r="AF22" s="20">
        <f t="shared" si="0"/>
        <v>7.697971498963497</v>
      </c>
    </row>
    <row r="23" spans="1:32" ht="12" customHeight="1">
      <c r="A23" s="33">
        <v>14</v>
      </c>
      <c r="B23" s="32" t="s">
        <v>53</v>
      </c>
      <c r="C23" s="31">
        <v>24</v>
      </c>
      <c r="D23" s="31">
        <v>24</v>
      </c>
      <c r="E23" s="31">
        <v>151</v>
      </c>
      <c r="F23" s="29">
        <v>151</v>
      </c>
      <c r="G23" s="30">
        <v>13.099337748344372</v>
      </c>
      <c r="H23" s="30">
        <v>3.5532811559301622</v>
      </c>
      <c r="I23" s="29">
        <v>12.92</v>
      </c>
      <c r="J23" s="29">
        <v>3.69</v>
      </c>
      <c r="K23" s="30">
        <v>8.242022877784468</v>
      </c>
      <c r="L23" s="30">
        <v>6.8248043347381095</v>
      </c>
      <c r="M23" s="29">
        <v>72.3</v>
      </c>
      <c r="N23" s="29">
        <v>70.24</v>
      </c>
      <c r="O23" s="30">
        <v>29.158338350391332</v>
      </c>
      <c r="P23" s="30">
        <v>24.826008428657435</v>
      </c>
      <c r="Q23" s="29">
        <v>34.01</v>
      </c>
      <c r="R23" s="29">
        <v>26.32</v>
      </c>
      <c r="S23" s="30">
        <v>29.69656833232992</v>
      </c>
      <c r="T23" s="30">
        <v>29.37507525586996</v>
      </c>
      <c r="U23" s="29">
        <v>27.2</v>
      </c>
      <c r="V23" s="29">
        <v>26.81</v>
      </c>
      <c r="W23" s="30">
        <v>0.00963275135460566</v>
      </c>
      <c r="X23" s="30">
        <v>0</v>
      </c>
      <c r="Y23" s="30">
        <v>0.044551475015051176</v>
      </c>
      <c r="Z23" s="29">
        <v>0.04</v>
      </c>
      <c r="AA23" s="30">
        <v>0</v>
      </c>
      <c r="AB23" s="29">
        <v>0</v>
      </c>
      <c r="AC23" s="30">
        <v>80.25045153521975</v>
      </c>
      <c r="AD23" s="29">
        <v>146.46999999999997</v>
      </c>
      <c r="AE23" s="28">
        <v>82.51610700996275</v>
      </c>
      <c r="AF23" s="20">
        <f t="shared" si="0"/>
        <v>82.51610700996275</v>
      </c>
    </row>
    <row r="24" spans="1:32" ht="12" customHeight="1">
      <c r="A24" s="33">
        <v>15</v>
      </c>
      <c r="B24" s="32" t="s">
        <v>52</v>
      </c>
      <c r="C24" s="31">
        <v>33</v>
      </c>
      <c r="D24" s="31">
        <v>33</v>
      </c>
      <c r="E24" s="31">
        <v>268</v>
      </c>
      <c r="F24" s="29">
        <v>272</v>
      </c>
      <c r="G24" s="30">
        <v>12.577340569877883</v>
      </c>
      <c r="H24" s="30">
        <v>3.2971506105834463</v>
      </c>
      <c r="I24" s="29">
        <v>11.9</v>
      </c>
      <c r="J24" s="29">
        <v>3.28</v>
      </c>
      <c r="K24" s="30">
        <v>3.7503392130257804</v>
      </c>
      <c r="L24" s="30">
        <v>3.7401628222523744</v>
      </c>
      <c r="M24" s="29">
        <v>42.54</v>
      </c>
      <c r="N24" s="29">
        <v>36.7</v>
      </c>
      <c r="O24" s="30">
        <v>27.677069199457257</v>
      </c>
      <c r="P24" s="30">
        <v>23.743554952510177</v>
      </c>
      <c r="Q24" s="29">
        <v>25.9</v>
      </c>
      <c r="R24" s="29">
        <v>21.53</v>
      </c>
      <c r="S24" s="30">
        <v>33.848710990502035</v>
      </c>
      <c r="T24" s="30">
        <v>33.76662143826323</v>
      </c>
      <c r="U24" s="29">
        <v>29.64</v>
      </c>
      <c r="V24" s="29">
        <v>29.47</v>
      </c>
      <c r="W24" s="30">
        <v>0.008819538670284939</v>
      </c>
      <c r="X24" s="30">
        <v>0.04</v>
      </c>
      <c r="Y24" s="30">
        <v>0.17435549525101765</v>
      </c>
      <c r="Z24" s="29">
        <v>0.14</v>
      </c>
      <c r="AA24" s="30">
        <v>0.031207598371777476</v>
      </c>
      <c r="AB24" s="29">
        <v>0.001</v>
      </c>
      <c r="AC24" s="30">
        <v>78.06784260515605</v>
      </c>
      <c r="AD24" s="29">
        <v>110.16100000000002</v>
      </c>
      <c r="AE24" s="28">
        <v>41.10931764460511</v>
      </c>
      <c r="AF24" s="20">
        <f t="shared" si="0"/>
        <v>41.10931764460511</v>
      </c>
    </row>
    <row r="25" spans="1:32" ht="12" customHeight="1">
      <c r="A25" s="33">
        <v>16</v>
      </c>
      <c r="B25" s="32" t="s">
        <v>51</v>
      </c>
      <c r="C25" s="31">
        <v>31</v>
      </c>
      <c r="D25" s="31">
        <v>31</v>
      </c>
      <c r="E25" s="31">
        <v>177</v>
      </c>
      <c r="F25" s="29">
        <v>177</v>
      </c>
      <c r="G25" s="30">
        <v>11.513097072419106</v>
      </c>
      <c r="H25" s="30">
        <v>3.2973805855161786</v>
      </c>
      <c r="I25" s="29">
        <v>11.7</v>
      </c>
      <c r="J25" s="29">
        <v>3.46</v>
      </c>
      <c r="K25" s="30">
        <v>15.024139702105805</v>
      </c>
      <c r="L25" s="30">
        <v>14.61427837699024</v>
      </c>
      <c r="M25" s="29">
        <v>97.75</v>
      </c>
      <c r="N25" s="29">
        <v>91.29</v>
      </c>
      <c r="O25" s="30">
        <v>41.49563430919363</v>
      </c>
      <c r="P25" s="30">
        <v>36.4653312788906</v>
      </c>
      <c r="Q25" s="29">
        <v>31.51</v>
      </c>
      <c r="R25" s="29">
        <v>24.8</v>
      </c>
      <c r="S25" s="30">
        <v>22.949152542372882</v>
      </c>
      <c r="T25" s="30">
        <v>22.8145865434001</v>
      </c>
      <c r="U25" s="29">
        <v>24.64</v>
      </c>
      <c r="V25" s="29">
        <v>23.61</v>
      </c>
      <c r="W25" s="30">
        <v>0.11093990755007704</v>
      </c>
      <c r="X25" s="30">
        <v>0.03</v>
      </c>
      <c r="Y25" s="30">
        <v>0.09758602978941962</v>
      </c>
      <c r="Z25" s="29">
        <v>0.13</v>
      </c>
      <c r="AA25" s="30">
        <v>0.001027221366204417</v>
      </c>
      <c r="AB25" s="29">
        <v>0</v>
      </c>
      <c r="AC25" s="30">
        <v>91.19157678479712</v>
      </c>
      <c r="AD25" s="29">
        <v>165.76000000000002</v>
      </c>
      <c r="AE25" s="28">
        <v>81.7711743170938</v>
      </c>
      <c r="AF25" s="20">
        <f t="shared" si="0"/>
        <v>81.7711743170938</v>
      </c>
    </row>
    <row r="26" spans="1:32" ht="12" customHeight="1">
      <c r="A26" s="33">
        <v>17</v>
      </c>
      <c r="B26" s="32" t="s">
        <v>50</v>
      </c>
      <c r="C26" s="31">
        <v>18</v>
      </c>
      <c r="D26" s="31">
        <v>18</v>
      </c>
      <c r="E26" s="31">
        <v>106</v>
      </c>
      <c r="F26" s="29">
        <v>107</v>
      </c>
      <c r="G26" s="30">
        <v>9.86106346483705</v>
      </c>
      <c r="H26" s="30">
        <v>3.169811320754717</v>
      </c>
      <c r="I26" s="29">
        <v>10.95</v>
      </c>
      <c r="J26" s="29">
        <v>3.43</v>
      </c>
      <c r="K26" s="30">
        <v>10.238421955403087</v>
      </c>
      <c r="L26" s="30">
        <v>9.919382504288166</v>
      </c>
      <c r="M26" s="29">
        <v>58.6</v>
      </c>
      <c r="N26" s="29">
        <v>50.71</v>
      </c>
      <c r="O26" s="30">
        <v>31.22984562607204</v>
      </c>
      <c r="P26" s="30">
        <v>30.644939965694682</v>
      </c>
      <c r="Q26" s="29">
        <v>32.63</v>
      </c>
      <c r="R26" s="29">
        <v>22.15</v>
      </c>
      <c r="S26" s="30">
        <v>31.056603773584907</v>
      </c>
      <c r="T26" s="30">
        <v>30.946826758147512</v>
      </c>
      <c r="U26" s="29">
        <v>26.48</v>
      </c>
      <c r="V26" s="29">
        <v>26.35</v>
      </c>
      <c r="W26" s="30">
        <v>0.00686106346483705</v>
      </c>
      <c r="X26" s="30">
        <v>0.01</v>
      </c>
      <c r="Y26" s="30">
        <v>0.06174957118353345</v>
      </c>
      <c r="Z26" s="29">
        <v>0.05</v>
      </c>
      <c r="AA26" s="30">
        <v>0.003430531732418525</v>
      </c>
      <c r="AB26" s="29">
        <v>0</v>
      </c>
      <c r="AC26" s="30">
        <v>82.45797598627787</v>
      </c>
      <c r="AD26" s="29">
        <v>128.72</v>
      </c>
      <c r="AE26" s="28">
        <v>56.103758866723524</v>
      </c>
      <c r="AF26" s="20">
        <f t="shared" si="0"/>
        <v>56.103758866723524</v>
      </c>
    </row>
    <row r="27" spans="1:32" ht="12" customHeight="1">
      <c r="A27" s="33">
        <v>18</v>
      </c>
      <c r="B27" s="32" t="s">
        <v>49</v>
      </c>
      <c r="C27" s="31">
        <v>20</v>
      </c>
      <c r="D27" s="34">
        <v>20</v>
      </c>
      <c r="E27" s="31">
        <v>130</v>
      </c>
      <c r="F27" s="29">
        <v>130</v>
      </c>
      <c r="G27" s="30">
        <v>12.206993006993008</v>
      </c>
      <c r="H27" s="30">
        <v>3.523076923076923</v>
      </c>
      <c r="I27" s="29">
        <v>12.38</v>
      </c>
      <c r="J27" s="29">
        <v>3.43</v>
      </c>
      <c r="K27" s="30">
        <v>31.553846153846155</v>
      </c>
      <c r="L27" s="30">
        <v>29.13706293706294</v>
      </c>
      <c r="M27" s="29">
        <v>77.64</v>
      </c>
      <c r="N27" s="29">
        <v>76.18</v>
      </c>
      <c r="O27" s="30">
        <v>40.213986013986016</v>
      </c>
      <c r="P27" s="30">
        <v>36.21818181818182</v>
      </c>
      <c r="Q27" s="29">
        <v>25.98</v>
      </c>
      <c r="R27" s="29">
        <v>21.62</v>
      </c>
      <c r="S27" s="30">
        <v>25.1986013986014</v>
      </c>
      <c r="T27" s="30">
        <v>25.116083916083916</v>
      </c>
      <c r="U27" s="29">
        <v>23.19</v>
      </c>
      <c r="V27" s="29">
        <v>23.03</v>
      </c>
      <c r="W27" s="30">
        <v>0.008391608391608392</v>
      </c>
      <c r="X27" s="30">
        <v>0.01</v>
      </c>
      <c r="Y27" s="30">
        <v>0.03636363636363637</v>
      </c>
      <c r="Z27" s="29">
        <v>0.04</v>
      </c>
      <c r="AA27" s="30">
        <v>0</v>
      </c>
      <c r="AB27" s="29">
        <v>0</v>
      </c>
      <c r="AC27" s="30">
        <v>109.21818181818182</v>
      </c>
      <c r="AD27" s="29">
        <v>139.23999999999998</v>
      </c>
      <c r="AE27" s="28">
        <v>27.487930747461277</v>
      </c>
      <c r="AF27" s="20">
        <f t="shared" si="0"/>
        <v>27.487930747461277</v>
      </c>
    </row>
    <row r="28" spans="1:32" ht="12" customHeight="1">
      <c r="A28" s="33">
        <v>19</v>
      </c>
      <c r="B28" s="32" t="s">
        <v>48</v>
      </c>
      <c r="C28" s="31">
        <v>17</v>
      </c>
      <c r="D28" s="31">
        <v>17</v>
      </c>
      <c r="E28" s="31">
        <v>90</v>
      </c>
      <c r="F28" s="29">
        <v>90</v>
      </c>
      <c r="G28" s="30">
        <v>8.923232323232323</v>
      </c>
      <c r="H28" s="30">
        <v>2.5313131313131314</v>
      </c>
      <c r="I28" s="29">
        <v>9.13</v>
      </c>
      <c r="J28" s="29">
        <v>2.73</v>
      </c>
      <c r="K28" s="30">
        <v>12.713131313131314</v>
      </c>
      <c r="L28" s="30">
        <v>11.858585858585858</v>
      </c>
      <c r="M28" s="29">
        <v>136.68</v>
      </c>
      <c r="N28" s="29">
        <v>132.52</v>
      </c>
      <c r="O28" s="30">
        <v>28.98787878787879</v>
      </c>
      <c r="P28" s="30">
        <v>25.404040404040405</v>
      </c>
      <c r="Q28" s="29">
        <v>32.89</v>
      </c>
      <c r="R28" s="29">
        <v>28.48</v>
      </c>
      <c r="S28" s="30">
        <v>26.31111111111111</v>
      </c>
      <c r="T28" s="30">
        <v>26.22828282828283</v>
      </c>
      <c r="U28" s="29">
        <v>24.72</v>
      </c>
      <c r="V28" s="29">
        <v>24.63</v>
      </c>
      <c r="W28" s="30">
        <v>0.00404040404040404</v>
      </c>
      <c r="X28" s="30">
        <v>0.04</v>
      </c>
      <c r="Y28" s="30">
        <v>0.11313131313131312</v>
      </c>
      <c r="Z28" s="29">
        <v>0.13</v>
      </c>
      <c r="AA28" s="30">
        <v>0</v>
      </c>
      <c r="AB28" s="29">
        <v>0</v>
      </c>
      <c r="AC28" s="30">
        <v>77.05252525252526</v>
      </c>
      <c r="AD28" s="29">
        <v>203.58999999999997</v>
      </c>
      <c r="AE28" s="28">
        <v>164.2223591410817</v>
      </c>
      <c r="AF28" s="20">
        <f t="shared" si="0"/>
        <v>164.2223591410817</v>
      </c>
    </row>
    <row r="29" spans="1:32" ht="12" customHeight="1">
      <c r="A29" s="33">
        <v>20</v>
      </c>
      <c r="B29" s="32" t="s">
        <v>47</v>
      </c>
      <c r="C29" s="31">
        <v>37</v>
      </c>
      <c r="D29" s="31">
        <v>37</v>
      </c>
      <c r="E29" s="31">
        <v>291</v>
      </c>
      <c r="F29" s="29">
        <v>291</v>
      </c>
      <c r="G29" s="30">
        <v>13.353327085285848</v>
      </c>
      <c r="H29" s="30">
        <v>4.029365823180256</v>
      </c>
      <c r="I29" s="29">
        <v>13.6</v>
      </c>
      <c r="J29" s="29">
        <v>4.19</v>
      </c>
      <c r="K29" s="30">
        <v>11.663855045298344</v>
      </c>
      <c r="L29" s="30">
        <v>9.315213995626365</v>
      </c>
      <c r="M29" s="29">
        <v>75.6</v>
      </c>
      <c r="N29" s="29">
        <v>73.79</v>
      </c>
      <c r="O29" s="30">
        <v>42.99531396438613</v>
      </c>
      <c r="P29" s="30">
        <v>37.34832864729772</v>
      </c>
      <c r="Q29" s="29">
        <v>39.57</v>
      </c>
      <c r="R29" s="29">
        <v>29.88</v>
      </c>
      <c r="S29" s="30">
        <v>26.537956888472355</v>
      </c>
      <c r="T29" s="30">
        <v>26.49859418931584</v>
      </c>
      <c r="U29" s="29">
        <v>25.68</v>
      </c>
      <c r="V29" s="29">
        <v>25.62</v>
      </c>
      <c r="W29" s="30">
        <v>0.014995313964386128</v>
      </c>
      <c r="X29" s="30">
        <v>0.05</v>
      </c>
      <c r="Y29" s="30">
        <v>0.0830990315526398</v>
      </c>
      <c r="Z29" s="29">
        <v>0.09</v>
      </c>
      <c r="AA29" s="30">
        <v>0.04436113714464229</v>
      </c>
      <c r="AB29" s="29">
        <v>0</v>
      </c>
      <c r="AC29" s="30">
        <v>94.69290846610434</v>
      </c>
      <c r="AD29" s="29">
        <v>154.59</v>
      </c>
      <c r="AE29" s="28">
        <v>63.25404141043575</v>
      </c>
      <c r="AF29" s="20">
        <f t="shared" si="0"/>
        <v>63.25404141043575</v>
      </c>
    </row>
    <row r="30" spans="1:32" ht="12" customHeight="1">
      <c r="A30" s="33">
        <v>21</v>
      </c>
      <c r="B30" s="32" t="s">
        <v>46</v>
      </c>
      <c r="C30" s="31">
        <v>22</v>
      </c>
      <c r="D30" s="31">
        <v>22</v>
      </c>
      <c r="E30" s="31">
        <v>131</v>
      </c>
      <c r="F30" s="29">
        <v>131</v>
      </c>
      <c r="G30" s="30">
        <v>15.740458015267176</v>
      </c>
      <c r="H30" s="30">
        <v>4.1387925052047185</v>
      </c>
      <c r="I30" s="29">
        <v>15.9</v>
      </c>
      <c r="J30" s="29">
        <v>4.5</v>
      </c>
      <c r="K30" s="30">
        <v>10.67175572519084</v>
      </c>
      <c r="L30" s="30">
        <v>9.307425399028451</v>
      </c>
      <c r="M30" s="29">
        <v>61.63</v>
      </c>
      <c r="N30" s="29">
        <v>56.39</v>
      </c>
      <c r="O30" s="30">
        <v>28.131852879944486</v>
      </c>
      <c r="P30" s="30">
        <v>23.232477446217903</v>
      </c>
      <c r="Q30" s="29">
        <v>37.58</v>
      </c>
      <c r="R30" s="29">
        <v>25.07</v>
      </c>
      <c r="S30" s="30">
        <v>37.87786259541985</v>
      </c>
      <c r="T30" s="30">
        <v>37.644691186675914</v>
      </c>
      <c r="U30" s="29">
        <v>32.24</v>
      </c>
      <c r="V30" s="29">
        <v>32.07</v>
      </c>
      <c r="W30" s="30">
        <v>0.004163775156141568</v>
      </c>
      <c r="X30" s="30">
        <v>0.02</v>
      </c>
      <c r="Y30" s="30">
        <v>0.09299097848716169</v>
      </c>
      <c r="Z30" s="29">
        <v>0.14</v>
      </c>
      <c r="AA30" s="30">
        <v>0</v>
      </c>
      <c r="AB30" s="29">
        <v>0</v>
      </c>
      <c r="AC30" s="30">
        <v>92.51908396946565</v>
      </c>
      <c r="AD30" s="29">
        <v>147.51</v>
      </c>
      <c r="AE30" s="28">
        <v>59.43737623762374</v>
      </c>
      <c r="AF30" s="20">
        <f t="shared" si="0"/>
        <v>59.43737623762374</v>
      </c>
    </row>
    <row r="31" spans="1:32" ht="12" customHeight="1">
      <c r="A31" s="33">
        <v>22</v>
      </c>
      <c r="B31" s="32" t="s">
        <v>45</v>
      </c>
      <c r="C31" s="31">
        <v>21</v>
      </c>
      <c r="D31" s="31">
        <v>21</v>
      </c>
      <c r="E31" s="31">
        <v>129</v>
      </c>
      <c r="F31" s="29">
        <v>130</v>
      </c>
      <c r="G31" s="30">
        <v>10.711768851303734</v>
      </c>
      <c r="H31" s="30">
        <v>3.3276955602536997</v>
      </c>
      <c r="I31" s="29">
        <v>10.49</v>
      </c>
      <c r="J31" s="29">
        <v>3.37</v>
      </c>
      <c r="K31" s="30">
        <v>13.619450317124736</v>
      </c>
      <c r="L31" s="30">
        <v>12.100070472163496</v>
      </c>
      <c r="M31" s="29">
        <v>79.6</v>
      </c>
      <c r="N31" s="29">
        <v>76.96</v>
      </c>
      <c r="O31" s="30">
        <v>37.72656800563777</v>
      </c>
      <c r="P31" s="30">
        <v>32.542635658914726</v>
      </c>
      <c r="Q31" s="29">
        <v>26.1</v>
      </c>
      <c r="R31" s="29">
        <v>20.97</v>
      </c>
      <c r="S31" s="30">
        <v>32.48062015503876</v>
      </c>
      <c r="T31" s="30">
        <v>32.441155743481325</v>
      </c>
      <c r="U31" s="29">
        <v>28.54</v>
      </c>
      <c r="V31" s="29">
        <v>28.47</v>
      </c>
      <c r="W31" s="30">
        <v>0.00704721634954193</v>
      </c>
      <c r="X31" s="30">
        <v>0</v>
      </c>
      <c r="Y31" s="30">
        <v>0.042283298097251586</v>
      </c>
      <c r="Z31" s="29">
        <v>0.06</v>
      </c>
      <c r="AA31" s="30">
        <v>0.0014094432699083862</v>
      </c>
      <c r="AB31" s="29">
        <v>0</v>
      </c>
      <c r="AC31" s="30">
        <v>94.5891472868217</v>
      </c>
      <c r="AD31" s="29">
        <v>144.79</v>
      </c>
      <c r="AE31" s="28">
        <v>53.072529093591214</v>
      </c>
      <c r="AF31" s="20">
        <f t="shared" si="0"/>
        <v>53.072529093591214</v>
      </c>
    </row>
    <row r="32" spans="1:32" ht="12" customHeight="1">
      <c r="A32" s="33">
        <v>23</v>
      </c>
      <c r="B32" s="32" t="s">
        <v>44</v>
      </c>
      <c r="C32" s="31">
        <v>23</v>
      </c>
      <c r="D32" s="31">
        <v>23</v>
      </c>
      <c r="E32" s="31">
        <v>146</v>
      </c>
      <c r="F32" s="29">
        <v>146</v>
      </c>
      <c r="G32" s="30">
        <v>12.028642590286426</v>
      </c>
      <c r="H32" s="30">
        <v>3.051058530510585</v>
      </c>
      <c r="I32" s="29">
        <v>11.12</v>
      </c>
      <c r="J32" s="29">
        <v>3.21</v>
      </c>
      <c r="K32" s="30">
        <v>8.850560398505605</v>
      </c>
      <c r="L32" s="30">
        <v>8.16562889165629</v>
      </c>
      <c r="M32" s="29">
        <v>123.03</v>
      </c>
      <c r="N32" s="29">
        <v>121.31</v>
      </c>
      <c r="O32" s="30">
        <v>28.45205479452055</v>
      </c>
      <c r="P32" s="30">
        <v>24.198007471980077</v>
      </c>
      <c r="Q32" s="29">
        <v>25.37</v>
      </c>
      <c r="R32" s="29">
        <v>19.46</v>
      </c>
      <c r="S32" s="30">
        <v>22.476961394769614</v>
      </c>
      <c r="T32" s="30">
        <v>22.389788293897883</v>
      </c>
      <c r="U32" s="29">
        <v>21.48</v>
      </c>
      <c r="V32" s="29">
        <v>21.4</v>
      </c>
      <c r="W32" s="30">
        <v>0.008717310087173101</v>
      </c>
      <c r="X32" s="30">
        <v>0.07</v>
      </c>
      <c r="Y32" s="30">
        <v>0.057285180572851806</v>
      </c>
      <c r="Z32" s="29">
        <v>0.07</v>
      </c>
      <c r="AA32" s="30">
        <v>0.0186799501867995</v>
      </c>
      <c r="AB32" s="29">
        <v>0.004</v>
      </c>
      <c r="AC32" s="30">
        <v>71.89290161892902</v>
      </c>
      <c r="AD32" s="29">
        <v>181.14399999999998</v>
      </c>
      <c r="AE32" s="28">
        <v>151.96367919625843</v>
      </c>
      <c r="AF32" s="20">
        <f t="shared" si="0"/>
        <v>151.96367919625843</v>
      </c>
    </row>
    <row r="33" spans="1:32" ht="12" customHeight="1">
      <c r="A33" s="33">
        <v>24</v>
      </c>
      <c r="B33" s="32" t="s">
        <v>43</v>
      </c>
      <c r="C33" s="31">
        <v>14</v>
      </c>
      <c r="D33" s="31">
        <v>14</v>
      </c>
      <c r="E33" s="31">
        <v>72</v>
      </c>
      <c r="F33" s="29">
        <v>72</v>
      </c>
      <c r="G33" s="30">
        <v>10.083333333333334</v>
      </c>
      <c r="H33" s="30">
        <v>3.75</v>
      </c>
      <c r="I33" s="29">
        <v>11.22</v>
      </c>
      <c r="J33" s="29">
        <v>4.14</v>
      </c>
      <c r="K33" s="30">
        <v>6.007575757575758</v>
      </c>
      <c r="L33" s="30">
        <v>4.2727272727272725</v>
      </c>
      <c r="M33" s="29">
        <v>88.45</v>
      </c>
      <c r="N33" s="29">
        <v>86.44</v>
      </c>
      <c r="O33" s="30">
        <v>28.97727272727273</v>
      </c>
      <c r="P33" s="30">
        <v>24.80808080808081</v>
      </c>
      <c r="Q33" s="29">
        <v>26.79</v>
      </c>
      <c r="R33" s="29">
        <v>21.31</v>
      </c>
      <c r="S33" s="30">
        <v>35.707070707070706</v>
      </c>
      <c r="T33" s="30">
        <v>35.64646464646464</v>
      </c>
      <c r="U33" s="29">
        <v>31.63</v>
      </c>
      <c r="V33" s="29">
        <v>31.58</v>
      </c>
      <c r="W33" s="30">
        <v>0.005050505050505051</v>
      </c>
      <c r="X33" s="30">
        <v>0.02</v>
      </c>
      <c r="Y33" s="30">
        <v>0.05808080808080808</v>
      </c>
      <c r="Z33" s="29">
        <v>0.06</v>
      </c>
      <c r="AA33" s="30">
        <v>0</v>
      </c>
      <c r="AB33" s="29">
        <v>0</v>
      </c>
      <c r="AC33" s="30">
        <v>80.83838383838383</v>
      </c>
      <c r="AD33" s="29">
        <v>158.17000000000002</v>
      </c>
      <c r="AE33" s="28">
        <v>95.66200174934403</v>
      </c>
      <c r="AF33" s="20">
        <f t="shared" si="0"/>
        <v>95.66200174934403</v>
      </c>
    </row>
    <row r="34" spans="1:32" ht="12" customHeight="1">
      <c r="A34" s="33">
        <v>25</v>
      </c>
      <c r="B34" s="32" t="s">
        <v>42</v>
      </c>
      <c r="C34" s="31">
        <v>24</v>
      </c>
      <c r="D34" s="31">
        <v>24</v>
      </c>
      <c r="E34" s="31">
        <v>136</v>
      </c>
      <c r="F34" s="29">
        <v>136</v>
      </c>
      <c r="G34" s="30">
        <v>9.975935828877006</v>
      </c>
      <c r="H34" s="30">
        <v>2.6470588235294117</v>
      </c>
      <c r="I34" s="29">
        <v>11.06</v>
      </c>
      <c r="J34" s="29">
        <v>3.02</v>
      </c>
      <c r="K34" s="30">
        <v>6.600267379679145</v>
      </c>
      <c r="L34" s="30">
        <v>5.803475935828877</v>
      </c>
      <c r="M34" s="29">
        <v>148.71</v>
      </c>
      <c r="N34" s="29">
        <v>139.86</v>
      </c>
      <c r="O34" s="30">
        <v>26.62566844919786</v>
      </c>
      <c r="P34" s="30">
        <v>21.57085561497326</v>
      </c>
      <c r="Q34" s="29">
        <v>26.45</v>
      </c>
      <c r="R34" s="29">
        <v>19.67</v>
      </c>
      <c r="S34" s="30">
        <v>29.262032085561497</v>
      </c>
      <c r="T34" s="30">
        <v>29.07085561497326</v>
      </c>
      <c r="U34" s="29">
        <v>27.97</v>
      </c>
      <c r="V34" s="29">
        <v>27.74</v>
      </c>
      <c r="W34" s="30">
        <v>0.0013368983957219253</v>
      </c>
      <c r="X34" s="30">
        <v>0.09</v>
      </c>
      <c r="Y34" s="30">
        <v>0.05213903743315508</v>
      </c>
      <c r="Z34" s="29">
        <v>0.12</v>
      </c>
      <c r="AA34" s="30">
        <v>0</v>
      </c>
      <c r="AB34" s="29">
        <v>0</v>
      </c>
      <c r="AC34" s="30">
        <v>72.51737967914438</v>
      </c>
      <c r="AD34" s="29">
        <v>214.4</v>
      </c>
      <c r="AE34" s="28">
        <v>195.6532640156334</v>
      </c>
      <c r="AF34" s="20">
        <f t="shared" si="0"/>
        <v>195.6532640156334</v>
      </c>
    </row>
    <row r="35" spans="1:32" ht="12" customHeight="1">
      <c r="A35" s="33">
        <v>26</v>
      </c>
      <c r="B35" s="32" t="s">
        <v>41</v>
      </c>
      <c r="C35" s="31">
        <v>10</v>
      </c>
      <c r="D35" s="34">
        <v>10</v>
      </c>
      <c r="E35" s="31">
        <v>296</v>
      </c>
      <c r="F35" s="29">
        <v>304</v>
      </c>
      <c r="G35" s="30">
        <v>11.857493857493859</v>
      </c>
      <c r="H35" s="30">
        <v>2.9852579852579852</v>
      </c>
      <c r="I35" s="29">
        <v>14.09</v>
      </c>
      <c r="J35" s="29">
        <v>3.19</v>
      </c>
      <c r="K35" s="30">
        <v>5.3384520884520885</v>
      </c>
      <c r="L35" s="30">
        <v>3.7997542997542997</v>
      </c>
      <c r="M35" s="29">
        <v>19.49</v>
      </c>
      <c r="N35" s="29">
        <v>16.79</v>
      </c>
      <c r="O35" s="30">
        <v>35.214987714987714</v>
      </c>
      <c r="P35" s="30">
        <v>26.504299754299755</v>
      </c>
      <c r="Q35" s="29">
        <v>30.73</v>
      </c>
      <c r="R35" s="29">
        <v>20.12</v>
      </c>
      <c r="S35" s="30">
        <v>40.2027027027027</v>
      </c>
      <c r="T35" s="30">
        <v>40.11240786240786</v>
      </c>
      <c r="U35" s="29">
        <v>31.66</v>
      </c>
      <c r="V35" s="29">
        <v>31.6</v>
      </c>
      <c r="W35" s="30">
        <v>0.004914004914004914</v>
      </c>
      <c r="X35" s="30">
        <v>0.01</v>
      </c>
      <c r="Y35" s="30">
        <v>0.11855036855036856</v>
      </c>
      <c r="Z35" s="29">
        <v>0.15</v>
      </c>
      <c r="AA35" s="30">
        <v>0</v>
      </c>
      <c r="AB35" s="29">
        <v>0</v>
      </c>
      <c r="AC35" s="30">
        <v>92.73710073710075</v>
      </c>
      <c r="AD35" s="29">
        <v>96.13000000000001</v>
      </c>
      <c r="AE35" s="28">
        <v>3.658621237812639</v>
      </c>
      <c r="AF35" s="20">
        <f t="shared" si="0"/>
        <v>3.658621237812639</v>
      </c>
    </row>
    <row r="36" spans="1:32" ht="13.5" customHeight="1">
      <c r="A36" s="33">
        <v>27</v>
      </c>
      <c r="B36" s="32" t="s">
        <v>40</v>
      </c>
      <c r="C36" s="31">
        <v>4</v>
      </c>
      <c r="D36" s="31">
        <v>4</v>
      </c>
      <c r="E36" s="31">
        <v>41</v>
      </c>
      <c r="F36" s="29">
        <v>43</v>
      </c>
      <c r="G36" s="30">
        <v>15.583148558758314</v>
      </c>
      <c r="H36" s="30">
        <v>4.110864745011086</v>
      </c>
      <c r="I36" s="29">
        <v>13.33</v>
      </c>
      <c r="J36" s="29">
        <v>3.3</v>
      </c>
      <c r="K36" s="30">
        <v>20.682926829268293</v>
      </c>
      <c r="L36" s="30">
        <v>16.993348115299334</v>
      </c>
      <c r="M36" s="29">
        <v>35.75</v>
      </c>
      <c r="N36" s="29">
        <v>31.75</v>
      </c>
      <c r="O36" s="30">
        <v>40.05321507760532</v>
      </c>
      <c r="P36" s="30">
        <v>31.192904656319293</v>
      </c>
      <c r="Q36" s="29">
        <v>57.09</v>
      </c>
      <c r="R36" s="29">
        <v>41.54</v>
      </c>
      <c r="S36" s="30">
        <v>46.19512195121951</v>
      </c>
      <c r="T36" s="30">
        <v>46</v>
      </c>
      <c r="U36" s="29">
        <v>39.92</v>
      </c>
      <c r="V36" s="29">
        <v>39.8</v>
      </c>
      <c r="W36" s="30">
        <v>0.004434589800443459</v>
      </c>
      <c r="X36" s="30">
        <v>0.01</v>
      </c>
      <c r="Y36" s="30">
        <v>0.1507760532150776</v>
      </c>
      <c r="Z36" s="29">
        <v>0.11</v>
      </c>
      <c r="AA36" s="30">
        <v>0.004434589800443459</v>
      </c>
      <c r="AB36" s="29">
        <v>0.004</v>
      </c>
      <c r="AC36" s="30">
        <v>122.67405764966742</v>
      </c>
      <c r="AD36" s="29">
        <v>146.214</v>
      </c>
      <c r="AE36" s="28">
        <v>19.18901420670207</v>
      </c>
      <c r="AF36" s="20">
        <f t="shared" si="0"/>
        <v>19.18901420670207</v>
      </c>
    </row>
    <row r="37" spans="1:31" ht="12" customHeight="1">
      <c r="A37" s="27"/>
      <c r="B37" s="26" t="s">
        <v>13</v>
      </c>
      <c r="C37" s="25">
        <v>666</v>
      </c>
      <c r="D37" s="25">
        <v>666</v>
      </c>
      <c r="E37" s="25">
        <v>4813</v>
      </c>
      <c r="F37" s="22">
        <v>4830</v>
      </c>
      <c r="G37" s="24">
        <v>13.01</v>
      </c>
      <c r="H37" s="24">
        <v>3.68</v>
      </c>
      <c r="I37" s="22">
        <v>13.31</v>
      </c>
      <c r="J37" s="22">
        <v>3.82</v>
      </c>
      <c r="K37" s="24">
        <v>15.22</v>
      </c>
      <c r="L37" s="24">
        <v>13.39</v>
      </c>
      <c r="M37" s="22">
        <v>78.8</v>
      </c>
      <c r="N37" s="22">
        <v>74.34</v>
      </c>
      <c r="O37" s="23">
        <v>43.36</v>
      </c>
      <c r="P37" s="23">
        <v>37.42</v>
      </c>
      <c r="Q37" s="22">
        <v>33.83</v>
      </c>
      <c r="R37" s="22">
        <v>25.66</v>
      </c>
      <c r="S37" s="23">
        <v>30.43</v>
      </c>
      <c r="T37" s="23">
        <v>30.28</v>
      </c>
      <c r="U37" s="22">
        <v>27.02</v>
      </c>
      <c r="V37" s="22">
        <v>26.8</v>
      </c>
      <c r="W37" s="23">
        <v>0</v>
      </c>
      <c r="X37" s="24">
        <v>0.05</v>
      </c>
      <c r="Y37" s="23">
        <v>0.09</v>
      </c>
      <c r="Z37" s="22">
        <v>0.11</v>
      </c>
      <c r="AA37" s="23">
        <v>0.01</v>
      </c>
      <c r="AB37" s="22">
        <v>0</v>
      </c>
      <c r="AC37" s="23">
        <v>102.14</v>
      </c>
      <c r="AD37" s="22">
        <v>153.13</v>
      </c>
      <c r="AE37" s="21">
        <v>51.703442851364116</v>
      </c>
    </row>
    <row r="38" spans="28:30" ht="12.75">
      <c r="AB38" s="20"/>
      <c r="AC38" s="20"/>
      <c r="AD38" s="20"/>
    </row>
    <row r="39" spans="28:30" ht="12.75">
      <c r="AB39" s="20"/>
      <c r="AC39" s="20"/>
      <c r="AD39" s="20"/>
    </row>
    <row r="40" spans="28:30" ht="12.75">
      <c r="AB40" s="20"/>
      <c r="AC40" s="20"/>
      <c r="AD40" s="20"/>
    </row>
    <row r="41" spans="28:30" ht="12.75">
      <c r="AB41" s="20"/>
      <c r="AC41" s="20"/>
      <c r="AD41" s="20"/>
    </row>
    <row r="42" spans="28:30" ht="12.75">
      <c r="AB42" s="20"/>
      <c r="AC42" s="20"/>
      <c r="AD42" s="20"/>
    </row>
    <row r="43" spans="28:30" ht="12.75">
      <c r="AB43" s="20"/>
      <c r="AC43" s="20"/>
      <c r="AD43" s="20"/>
    </row>
    <row r="44" spans="28:30" ht="12.75">
      <c r="AB44" s="20"/>
      <c r="AC44" s="20"/>
      <c r="AD44" s="20"/>
    </row>
    <row r="45" spans="28:30" ht="12.75">
      <c r="AB45" s="20"/>
      <c r="AC45" s="20"/>
      <c r="AD45" s="20"/>
    </row>
    <row r="46" spans="28:30" ht="12.75">
      <c r="AB46" s="20"/>
      <c r="AC46" s="20"/>
      <c r="AD46" s="20"/>
    </row>
    <row r="47" spans="28:30" ht="12.75">
      <c r="AB47" s="20"/>
      <c r="AC47" s="20"/>
      <c r="AD47" s="20"/>
    </row>
    <row r="48" spans="28:30" ht="12.75">
      <c r="AB48" s="20"/>
      <c r="AC48" s="20"/>
      <c r="AD48" s="20"/>
    </row>
    <row r="49" spans="28:30" s="1" customFormat="1" ht="12.75">
      <c r="AB49" s="20"/>
      <c r="AC49" s="20"/>
      <c r="AD49" s="20"/>
    </row>
    <row r="50" spans="28:30" s="1" customFormat="1" ht="12.75">
      <c r="AB50" s="20"/>
      <c r="AC50" s="20"/>
      <c r="AD50" s="20"/>
    </row>
    <row r="51" spans="28:30" s="1" customFormat="1" ht="12.75">
      <c r="AB51" s="20"/>
      <c r="AC51" s="20"/>
      <c r="AD51" s="20"/>
    </row>
    <row r="52" spans="28:30" s="1" customFormat="1" ht="12.75">
      <c r="AB52" s="20"/>
      <c r="AC52" s="20"/>
      <c r="AD52" s="20"/>
    </row>
    <row r="53" spans="28:30" s="1" customFormat="1" ht="12.75">
      <c r="AB53" s="20"/>
      <c r="AC53" s="20"/>
      <c r="AD53" s="20"/>
    </row>
    <row r="54" spans="28:30" s="1" customFormat="1" ht="12.75">
      <c r="AB54" s="20"/>
      <c r="AC54" s="20"/>
      <c r="AD54" s="20"/>
    </row>
    <row r="55" spans="28:30" s="1" customFormat="1" ht="12.75">
      <c r="AB55" s="20"/>
      <c r="AC55" s="20"/>
      <c r="AD55" s="20"/>
    </row>
    <row r="56" spans="28:30" s="1" customFormat="1" ht="12.75">
      <c r="AB56" s="20"/>
      <c r="AC56" s="20"/>
      <c r="AD56" s="20"/>
    </row>
    <row r="57" spans="28:30" s="1" customFormat="1" ht="12.75">
      <c r="AB57" s="20"/>
      <c r="AC57" s="20"/>
      <c r="AD57" s="20"/>
    </row>
    <row r="58" spans="28:30" s="1" customFormat="1" ht="12.75">
      <c r="AB58" s="20"/>
      <c r="AC58" s="20"/>
      <c r="AD58" s="20"/>
    </row>
    <row r="59" spans="28:30" s="1" customFormat="1" ht="12.75">
      <c r="AB59" s="20"/>
      <c r="AC59" s="20"/>
      <c r="AD59" s="20"/>
    </row>
    <row r="60" spans="28:30" s="1" customFormat="1" ht="12.75">
      <c r="AB60" s="20"/>
      <c r="AC60" s="20"/>
      <c r="AD60" s="20"/>
    </row>
    <row r="61" spans="28:30" s="1" customFormat="1" ht="12.75">
      <c r="AB61" s="20"/>
      <c r="AC61" s="20"/>
      <c r="AD61" s="20"/>
    </row>
    <row r="62" spans="28:30" s="1" customFormat="1" ht="12.75">
      <c r="AB62" s="20"/>
      <c r="AC62" s="20"/>
      <c r="AD62" s="20"/>
    </row>
    <row r="63" spans="28:30" s="1" customFormat="1" ht="12.75">
      <c r="AB63" s="20"/>
      <c r="AC63" s="20"/>
      <c r="AD63" s="20"/>
    </row>
    <row r="64" spans="28:30" s="1" customFormat="1" ht="12.75">
      <c r="AB64" s="20"/>
      <c r="AC64" s="20"/>
      <c r="AD64" s="20"/>
    </row>
    <row r="65" spans="28:30" s="1" customFormat="1" ht="12.75">
      <c r="AB65" s="20"/>
      <c r="AC65" s="20"/>
      <c r="AD65" s="20"/>
    </row>
    <row r="66" spans="28:30" s="1" customFormat="1" ht="12.75">
      <c r="AB66" s="20"/>
      <c r="AC66" s="20"/>
      <c r="AD66" s="20"/>
    </row>
    <row r="67" spans="28:30" s="1" customFormat="1" ht="12.75">
      <c r="AB67" s="20"/>
      <c r="AC67" s="20"/>
      <c r="AD67" s="20"/>
    </row>
    <row r="68" spans="28:30" s="1" customFormat="1" ht="12.75">
      <c r="AB68" s="20"/>
      <c r="AC68" s="20"/>
      <c r="AD68" s="20"/>
    </row>
    <row r="69" spans="28:30" s="1" customFormat="1" ht="12.75">
      <c r="AB69" s="20"/>
      <c r="AC69" s="20"/>
      <c r="AD69" s="20"/>
    </row>
    <row r="70" spans="28:30" s="1" customFormat="1" ht="12.75">
      <c r="AB70" s="20"/>
      <c r="AC70" s="20"/>
      <c r="AD70" s="20"/>
    </row>
    <row r="71" spans="28:30" s="1" customFormat="1" ht="12.75">
      <c r="AB71" s="20"/>
      <c r="AC71" s="20"/>
      <c r="AD71" s="20"/>
    </row>
    <row r="72" spans="28:30" s="1" customFormat="1" ht="12.75">
      <c r="AB72" s="20"/>
      <c r="AC72" s="20"/>
      <c r="AD72" s="20"/>
    </row>
    <row r="73" spans="28:30" s="1" customFormat="1" ht="12.75">
      <c r="AB73" s="20"/>
      <c r="AC73" s="20"/>
      <c r="AD73" s="20"/>
    </row>
  </sheetData>
  <sheetProtection/>
  <mergeCells count="31">
    <mergeCell ref="AE7:AE8"/>
    <mergeCell ref="AA7:AA8"/>
    <mergeCell ref="AB7:AB8"/>
    <mergeCell ref="AC7:AC8"/>
    <mergeCell ref="AD7:AD8"/>
    <mergeCell ref="Y7:Y8"/>
    <mergeCell ref="Z7:Z8"/>
    <mergeCell ref="O7:P7"/>
    <mergeCell ref="Q7:R7"/>
    <mergeCell ref="S7:T7"/>
    <mergeCell ref="U7:V7"/>
    <mergeCell ref="K7:L7"/>
    <mergeCell ref="M7:N7"/>
    <mergeCell ref="W6:X6"/>
    <mergeCell ref="W7:W8"/>
    <mergeCell ref="X7:X8"/>
    <mergeCell ref="Y6:Z6"/>
    <mergeCell ref="AA6:AB6"/>
    <mergeCell ref="AC6:AD6"/>
    <mergeCell ref="C5:R5"/>
    <mergeCell ref="S5:AE5"/>
    <mergeCell ref="O6:R6"/>
    <mergeCell ref="S6:V6"/>
    <mergeCell ref="K6:N6"/>
    <mergeCell ref="A6:A8"/>
    <mergeCell ref="B6:B8"/>
    <mergeCell ref="C6:D7"/>
    <mergeCell ref="E6:F7"/>
    <mergeCell ref="G6:J6"/>
    <mergeCell ref="G7:H7"/>
    <mergeCell ref="I7:J7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4">
      <selection activeCell="I9" sqref="I9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625" style="1" customWidth="1"/>
    <col min="5" max="5" width="9.375" style="1" customWidth="1"/>
    <col min="6" max="6" width="8.125" style="1" customWidth="1"/>
    <col min="7" max="7" width="7.875" style="1" customWidth="1"/>
    <col min="8" max="8" width="7.75390625" style="1" customWidth="1"/>
    <col min="9" max="9" width="7.25390625" style="1" customWidth="1"/>
    <col min="10" max="10" width="7.125" style="1" customWidth="1"/>
    <col min="11" max="11" width="8.375" style="1" customWidth="1"/>
    <col min="12" max="12" width="7.375" style="1" customWidth="1"/>
    <col min="13" max="13" width="9.125" style="1" customWidth="1"/>
    <col min="14" max="14" width="7.75390625" style="1" customWidth="1"/>
    <col min="15" max="15" width="9.125" style="1" customWidth="1"/>
    <col min="16" max="16" width="8.25390625" style="1" customWidth="1"/>
    <col min="17" max="17" width="9.125" style="1" customWidth="1"/>
    <col min="18" max="24" width="3.625" style="1" customWidth="1"/>
    <col min="25" max="16384" width="9.125" style="1" customWidth="1"/>
  </cols>
  <sheetData>
    <row r="1" ht="12.75">
      <c r="P1" s="405" t="s">
        <v>498</v>
      </c>
    </row>
    <row r="2" spans="1:20" ht="14.25" customHeight="1">
      <c r="A2" s="528" t="s">
        <v>497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20"/>
      <c r="S2" s="20"/>
      <c r="T2" s="20"/>
    </row>
    <row r="3" spans="1:20" ht="3.75" customHeigh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20"/>
      <c r="S3" s="20"/>
      <c r="T3" s="20"/>
    </row>
    <row r="4" spans="1:20" ht="12.75">
      <c r="A4" s="577" t="s">
        <v>496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20"/>
      <c r="S4" s="20"/>
      <c r="T4" s="20"/>
    </row>
    <row r="5" spans="2:20" ht="36" customHeight="1">
      <c r="B5" s="615" t="s">
        <v>2</v>
      </c>
      <c r="C5" s="474" t="s">
        <v>78</v>
      </c>
      <c r="D5" s="474" t="s">
        <v>495</v>
      </c>
      <c r="E5" s="474"/>
      <c r="F5" s="474" t="s">
        <v>494</v>
      </c>
      <c r="G5" s="474"/>
      <c r="H5" s="474"/>
      <c r="I5" s="474"/>
      <c r="J5" s="474" t="s">
        <v>493</v>
      </c>
      <c r="K5" s="474"/>
      <c r="L5" s="474"/>
      <c r="M5" s="474"/>
      <c r="N5" s="474" t="s">
        <v>492</v>
      </c>
      <c r="O5" s="474"/>
      <c r="P5" s="474"/>
      <c r="Q5" s="474"/>
      <c r="R5" s="20"/>
      <c r="S5" s="20"/>
      <c r="T5" s="20"/>
    </row>
    <row r="6" spans="2:20" ht="12.75" customHeight="1">
      <c r="B6" s="615"/>
      <c r="C6" s="474"/>
      <c r="D6" s="474" t="s">
        <v>4</v>
      </c>
      <c r="E6" s="474" t="s">
        <v>5</v>
      </c>
      <c r="F6" s="474" t="s">
        <v>4</v>
      </c>
      <c r="G6" s="474"/>
      <c r="H6" s="474" t="s">
        <v>5</v>
      </c>
      <c r="I6" s="474"/>
      <c r="J6" s="474" t="s">
        <v>4</v>
      </c>
      <c r="K6" s="474"/>
      <c r="L6" s="474" t="s">
        <v>5</v>
      </c>
      <c r="M6" s="474"/>
      <c r="N6" s="474" t="s">
        <v>4</v>
      </c>
      <c r="O6" s="474"/>
      <c r="P6" s="474" t="s">
        <v>5</v>
      </c>
      <c r="Q6" s="474"/>
      <c r="R6" s="20"/>
      <c r="S6" s="20"/>
      <c r="T6" s="20"/>
    </row>
    <row r="7" spans="2:20" ht="36" customHeight="1">
      <c r="B7" s="615"/>
      <c r="C7" s="474"/>
      <c r="D7" s="474"/>
      <c r="E7" s="474"/>
      <c r="F7" s="38" t="s">
        <v>236</v>
      </c>
      <c r="G7" s="402" t="s">
        <v>354</v>
      </c>
      <c r="H7" s="38" t="s">
        <v>236</v>
      </c>
      <c r="I7" s="402" t="s">
        <v>354</v>
      </c>
      <c r="J7" s="38" t="s">
        <v>236</v>
      </c>
      <c r="K7" s="402" t="s">
        <v>354</v>
      </c>
      <c r="L7" s="38" t="s">
        <v>236</v>
      </c>
      <c r="M7" s="402" t="s">
        <v>354</v>
      </c>
      <c r="N7" s="403" t="s">
        <v>236</v>
      </c>
      <c r="O7" s="402" t="s">
        <v>354</v>
      </c>
      <c r="P7" s="38" t="s">
        <v>236</v>
      </c>
      <c r="Q7" s="402" t="s">
        <v>354</v>
      </c>
      <c r="R7" s="20"/>
      <c r="S7" s="20"/>
      <c r="T7" s="20"/>
    </row>
    <row r="8" spans="2:20" ht="12" customHeight="1">
      <c r="B8" s="400" t="s">
        <v>8</v>
      </c>
      <c r="C8" s="400" t="s">
        <v>9</v>
      </c>
      <c r="D8" s="400">
        <v>1</v>
      </c>
      <c r="E8" s="400">
        <v>2</v>
      </c>
      <c r="F8" s="400">
        <v>3</v>
      </c>
      <c r="G8" s="399">
        <v>4</v>
      </c>
      <c r="H8" s="400">
        <v>5</v>
      </c>
      <c r="I8" s="399">
        <v>6</v>
      </c>
      <c r="J8" s="400">
        <v>7</v>
      </c>
      <c r="K8" s="399">
        <v>8</v>
      </c>
      <c r="L8" s="400">
        <v>9</v>
      </c>
      <c r="M8" s="399">
        <v>10</v>
      </c>
      <c r="N8" s="401">
        <v>11</v>
      </c>
      <c r="O8" s="399">
        <v>12</v>
      </c>
      <c r="P8" s="400">
        <v>13</v>
      </c>
      <c r="Q8" s="399">
        <v>14</v>
      </c>
      <c r="R8" s="20"/>
      <c r="S8" s="20"/>
      <c r="T8" s="20"/>
    </row>
    <row r="9" spans="2:28" ht="12" customHeight="1">
      <c r="B9" s="398">
        <v>1</v>
      </c>
      <c r="C9" s="397" t="s">
        <v>66</v>
      </c>
      <c r="D9" s="396">
        <v>26134</v>
      </c>
      <c r="E9" s="396">
        <v>108235</v>
      </c>
      <c r="F9" s="395">
        <v>801</v>
      </c>
      <c r="G9" s="391">
        <v>3.064972832325706</v>
      </c>
      <c r="H9" s="395">
        <v>871</v>
      </c>
      <c r="I9" s="391">
        <v>0.8047304476370859</v>
      </c>
      <c r="J9" s="395">
        <v>2210</v>
      </c>
      <c r="K9" s="391">
        <v>8.45641692813959</v>
      </c>
      <c r="L9" s="394">
        <v>1174</v>
      </c>
      <c r="M9" s="391">
        <v>1.0846768605349473</v>
      </c>
      <c r="N9" s="393">
        <v>3011</v>
      </c>
      <c r="O9" s="391">
        <v>11.521389760465295</v>
      </c>
      <c r="P9" s="392">
        <v>2045</v>
      </c>
      <c r="Q9" s="391">
        <v>1.8894073081720328</v>
      </c>
      <c r="R9" s="20">
        <f aca="true" t="shared" si="0" ref="R9:R36">SUM(F9*100/D9)</f>
        <v>3.064972832325706</v>
      </c>
      <c r="S9" s="20">
        <f aca="true" t="shared" si="1" ref="S9:S36">SUM(H9*100/E9)</f>
        <v>0.804730447637086</v>
      </c>
      <c r="T9" s="20">
        <f aca="true" t="shared" si="2" ref="T9:T36">SUM(J9*100/D9)</f>
        <v>8.45641692813959</v>
      </c>
      <c r="U9" s="20">
        <f aca="true" t="shared" si="3" ref="U9:U36">SUM(L9*100/E9)</f>
        <v>1.084676860534947</v>
      </c>
      <c r="V9" s="20">
        <f aca="true" t="shared" si="4" ref="V9:V36">SUM(N9*100/D9)</f>
        <v>11.521389760465294</v>
      </c>
      <c r="W9" s="20">
        <f aca="true" t="shared" si="5" ref="W9:W36">SUM(P9*100/E9)</f>
        <v>1.889407308172033</v>
      </c>
      <c r="X9" s="45"/>
      <c r="Y9" s="45"/>
      <c r="AB9" s="45"/>
    </row>
    <row r="10" spans="2:28" ht="12" customHeight="1">
      <c r="B10" s="398">
        <v>2</v>
      </c>
      <c r="C10" s="397" t="s">
        <v>65</v>
      </c>
      <c r="D10" s="396">
        <v>5051</v>
      </c>
      <c r="E10" s="396">
        <v>37921</v>
      </c>
      <c r="F10" s="395">
        <v>297</v>
      </c>
      <c r="G10" s="391">
        <v>5.880023757671749</v>
      </c>
      <c r="H10" s="395">
        <v>765</v>
      </c>
      <c r="I10" s="391">
        <v>2.0173518630837792</v>
      </c>
      <c r="J10" s="395">
        <v>16</v>
      </c>
      <c r="K10" s="391">
        <v>0.3167689566422491</v>
      </c>
      <c r="L10" s="394">
        <v>238</v>
      </c>
      <c r="M10" s="391">
        <v>0.6276205796260647</v>
      </c>
      <c r="N10" s="393">
        <v>313</v>
      </c>
      <c r="O10" s="391">
        <v>6.196792714313997</v>
      </c>
      <c r="P10" s="392">
        <v>1003</v>
      </c>
      <c r="Q10" s="391">
        <v>2.644972442709844</v>
      </c>
      <c r="R10" s="20">
        <f t="shared" si="0"/>
        <v>5.880023757671748</v>
      </c>
      <c r="S10" s="20">
        <f t="shared" si="1"/>
        <v>2.0173518630837792</v>
      </c>
      <c r="T10" s="20">
        <f t="shared" si="2"/>
        <v>0.3167689566422491</v>
      </c>
      <c r="U10" s="20">
        <f t="shared" si="3"/>
        <v>0.6276205796260648</v>
      </c>
      <c r="V10" s="20">
        <f t="shared" si="4"/>
        <v>6.196792714313998</v>
      </c>
      <c r="W10" s="20">
        <f t="shared" si="5"/>
        <v>2.644972442709844</v>
      </c>
      <c r="X10" s="45"/>
      <c r="Y10" s="45"/>
      <c r="AB10" s="45"/>
    </row>
    <row r="11" spans="2:28" ht="12" customHeight="1">
      <c r="B11" s="398">
        <v>3</v>
      </c>
      <c r="C11" s="397" t="s">
        <v>64</v>
      </c>
      <c r="D11" s="396">
        <v>3915</v>
      </c>
      <c r="E11" s="396">
        <v>50516</v>
      </c>
      <c r="F11" s="395">
        <v>2238</v>
      </c>
      <c r="G11" s="391">
        <v>57.1647509578544</v>
      </c>
      <c r="H11" s="395">
        <v>7558</v>
      </c>
      <c r="I11" s="391">
        <v>14.96159632591654</v>
      </c>
      <c r="J11" s="395">
        <v>75</v>
      </c>
      <c r="K11" s="391">
        <v>1.9157088122605364</v>
      </c>
      <c r="L11" s="394">
        <v>155</v>
      </c>
      <c r="M11" s="391">
        <v>0.3068334785018608</v>
      </c>
      <c r="N11" s="393">
        <v>2313</v>
      </c>
      <c r="O11" s="391">
        <v>59.08045977011495</v>
      </c>
      <c r="P11" s="392">
        <v>7713</v>
      </c>
      <c r="Q11" s="391">
        <v>15.268429804418401</v>
      </c>
      <c r="R11" s="20">
        <f t="shared" si="0"/>
        <v>57.16475095785441</v>
      </c>
      <c r="S11" s="20">
        <f t="shared" si="1"/>
        <v>14.961596325916542</v>
      </c>
      <c r="T11" s="20">
        <f t="shared" si="2"/>
        <v>1.9157088122605364</v>
      </c>
      <c r="U11" s="20">
        <f t="shared" si="3"/>
        <v>0.3068334785018608</v>
      </c>
      <c r="V11" s="20">
        <f t="shared" si="4"/>
        <v>59.08045977011494</v>
      </c>
      <c r="W11" s="20">
        <f t="shared" si="5"/>
        <v>15.268429804418401</v>
      </c>
      <c r="X11" s="45"/>
      <c r="Y11" s="45"/>
      <c r="AB11" s="45"/>
    </row>
    <row r="12" spans="2:28" ht="12" customHeight="1">
      <c r="B12" s="398">
        <v>4</v>
      </c>
      <c r="C12" s="397" t="s">
        <v>63</v>
      </c>
      <c r="D12" s="396">
        <v>14791</v>
      </c>
      <c r="E12" s="396">
        <v>88526</v>
      </c>
      <c r="F12" s="395">
        <v>1165</v>
      </c>
      <c r="G12" s="391">
        <v>7.8764113312149275</v>
      </c>
      <c r="H12" s="395">
        <v>2054</v>
      </c>
      <c r="I12" s="391">
        <v>2.320222307570657</v>
      </c>
      <c r="J12" s="395">
        <v>559</v>
      </c>
      <c r="K12" s="391">
        <v>3.7793252653640725</v>
      </c>
      <c r="L12" s="394">
        <v>980</v>
      </c>
      <c r="M12" s="391">
        <v>1.107019406727967</v>
      </c>
      <c r="N12" s="393">
        <v>1724</v>
      </c>
      <c r="O12" s="391">
        <v>11.655736596579</v>
      </c>
      <c r="P12" s="392">
        <v>3034</v>
      </c>
      <c r="Q12" s="391">
        <v>3.4272417142986242</v>
      </c>
      <c r="R12" s="20">
        <f t="shared" si="0"/>
        <v>7.876411331214928</v>
      </c>
      <c r="S12" s="20">
        <f t="shared" si="1"/>
        <v>2.320222307570657</v>
      </c>
      <c r="T12" s="20">
        <f t="shared" si="2"/>
        <v>3.7793252653640725</v>
      </c>
      <c r="U12" s="20">
        <f t="shared" si="3"/>
        <v>1.1070194067279668</v>
      </c>
      <c r="V12" s="20">
        <f t="shared" si="4"/>
        <v>11.655736596579</v>
      </c>
      <c r="W12" s="20">
        <f t="shared" si="5"/>
        <v>3.4272417142986242</v>
      </c>
      <c r="X12" s="45"/>
      <c r="Y12" s="45"/>
      <c r="AB12" s="45"/>
    </row>
    <row r="13" spans="2:28" ht="12" customHeight="1">
      <c r="B13" s="398">
        <v>5</v>
      </c>
      <c r="C13" s="397" t="s">
        <v>62</v>
      </c>
      <c r="D13" s="396">
        <v>93675</v>
      </c>
      <c r="E13" s="396">
        <v>30794</v>
      </c>
      <c r="F13" s="395">
        <v>559</v>
      </c>
      <c r="G13" s="391">
        <v>0.5967440619161996</v>
      </c>
      <c r="H13" s="395">
        <v>8373</v>
      </c>
      <c r="I13" s="391">
        <v>27.190361758784178</v>
      </c>
      <c r="J13" s="395">
        <v>902</v>
      </c>
      <c r="K13" s="391">
        <v>0.9629036562583401</v>
      </c>
      <c r="L13" s="394">
        <v>1298</v>
      </c>
      <c r="M13" s="391">
        <v>4.215106838994609</v>
      </c>
      <c r="N13" s="393">
        <v>1461</v>
      </c>
      <c r="O13" s="391">
        <v>1.5596477181745396</v>
      </c>
      <c r="P13" s="392">
        <v>9671</v>
      </c>
      <c r="Q13" s="391">
        <v>31.40546859777879</v>
      </c>
      <c r="R13" s="20">
        <f t="shared" si="0"/>
        <v>0.5967440619161997</v>
      </c>
      <c r="S13" s="20">
        <f t="shared" si="1"/>
        <v>27.190361758784178</v>
      </c>
      <c r="T13" s="20">
        <f t="shared" si="2"/>
        <v>0.96290365625834</v>
      </c>
      <c r="U13" s="20">
        <f t="shared" si="3"/>
        <v>4.215106838994609</v>
      </c>
      <c r="V13" s="20">
        <f t="shared" si="4"/>
        <v>1.5596477181745396</v>
      </c>
      <c r="W13" s="20">
        <f t="shared" si="5"/>
        <v>31.40546859777879</v>
      </c>
      <c r="X13" s="45"/>
      <c r="Y13" s="45"/>
      <c r="AB13" s="45"/>
    </row>
    <row r="14" spans="2:23" ht="12" customHeight="1">
      <c r="B14" s="398">
        <v>6</v>
      </c>
      <c r="C14" s="397" t="s">
        <v>61</v>
      </c>
      <c r="D14" s="396">
        <v>14841</v>
      </c>
      <c r="E14" s="396">
        <v>86149</v>
      </c>
      <c r="F14" s="395">
        <v>366</v>
      </c>
      <c r="G14" s="391">
        <v>2.4661410956135033</v>
      </c>
      <c r="H14" s="395">
        <v>2603</v>
      </c>
      <c r="I14" s="391">
        <v>3.021509245609351</v>
      </c>
      <c r="J14" s="395">
        <v>236</v>
      </c>
      <c r="K14" s="391">
        <v>1.5901893403409473</v>
      </c>
      <c r="L14" s="394">
        <v>306</v>
      </c>
      <c r="M14" s="391">
        <v>0.3551985513470847</v>
      </c>
      <c r="N14" s="393">
        <v>602</v>
      </c>
      <c r="O14" s="391">
        <v>4.05633043595445</v>
      </c>
      <c r="P14" s="392">
        <v>2909</v>
      </c>
      <c r="Q14" s="391">
        <v>3.376707796956436</v>
      </c>
      <c r="R14" s="20">
        <f t="shared" si="0"/>
        <v>2.4661410956135033</v>
      </c>
      <c r="S14" s="20">
        <f t="shared" si="1"/>
        <v>3.021509245609351</v>
      </c>
      <c r="T14" s="20">
        <f t="shared" si="2"/>
        <v>1.5901893403409473</v>
      </c>
      <c r="U14" s="20">
        <f t="shared" si="3"/>
        <v>0.3551985513470847</v>
      </c>
      <c r="V14" s="20">
        <f t="shared" si="4"/>
        <v>4.05633043595445</v>
      </c>
      <c r="W14" s="20">
        <f t="shared" si="5"/>
        <v>3.376707796956436</v>
      </c>
    </row>
    <row r="15" spans="2:28" ht="12" customHeight="1">
      <c r="B15" s="398">
        <v>7</v>
      </c>
      <c r="C15" s="397" t="s">
        <v>60</v>
      </c>
      <c r="D15" s="396">
        <v>4987</v>
      </c>
      <c r="E15" s="396">
        <v>25980</v>
      </c>
      <c r="F15" s="395">
        <v>810</v>
      </c>
      <c r="G15" s="391">
        <v>16.24222979747343</v>
      </c>
      <c r="H15" s="395">
        <v>3961</v>
      </c>
      <c r="I15" s="391">
        <v>15.246343341031562</v>
      </c>
      <c r="J15" s="395">
        <v>15</v>
      </c>
      <c r="K15" s="391">
        <v>0.300782033286545</v>
      </c>
      <c r="L15" s="394">
        <v>24</v>
      </c>
      <c r="M15" s="391">
        <v>0.09237875288683603</v>
      </c>
      <c r="N15" s="393">
        <v>825</v>
      </c>
      <c r="O15" s="391">
        <v>16.543011830759976</v>
      </c>
      <c r="P15" s="392">
        <v>3985</v>
      </c>
      <c r="Q15" s="391">
        <v>15.338722093918399</v>
      </c>
      <c r="R15" s="20">
        <f t="shared" si="0"/>
        <v>16.24222979747343</v>
      </c>
      <c r="S15" s="20">
        <f t="shared" si="1"/>
        <v>15.246343341031563</v>
      </c>
      <c r="T15" s="20">
        <f t="shared" si="2"/>
        <v>0.300782033286545</v>
      </c>
      <c r="U15" s="20">
        <f t="shared" si="3"/>
        <v>0.09237875288683603</v>
      </c>
      <c r="V15" s="20">
        <f t="shared" si="4"/>
        <v>16.543011830759976</v>
      </c>
      <c r="W15" s="20">
        <f t="shared" si="5"/>
        <v>15.338722093918399</v>
      </c>
      <c r="X15" s="45"/>
      <c r="Y15" s="45"/>
      <c r="AB15" s="45"/>
    </row>
    <row r="16" spans="2:28" ht="12" customHeight="1">
      <c r="B16" s="398">
        <v>8</v>
      </c>
      <c r="C16" s="397" t="s">
        <v>59</v>
      </c>
      <c r="D16" s="396">
        <v>14795</v>
      </c>
      <c r="E16" s="396">
        <v>6554</v>
      </c>
      <c r="F16" s="395">
        <v>1089</v>
      </c>
      <c r="G16" s="391">
        <v>7.3605947955390345</v>
      </c>
      <c r="H16" s="395">
        <v>747</v>
      </c>
      <c r="I16" s="391">
        <v>11.397619774183704</v>
      </c>
      <c r="J16" s="395">
        <v>1095</v>
      </c>
      <c r="K16" s="391">
        <v>7.401149036836769</v>
      </c>
      <c r="L16" s="394">
        <v>268</v>
      </c>
      <c r="M16" s="391">
        <v>4.089105889533109</v>
      </c>
      <c r="N16" s="393">
        <v>2184</v>
      </c>
      <c r="O16" s="391">
        <v>14.761743832375803</v>
      </c>
      <c r="P16" s="392">
        <v>1015</v>
      </c>
      <c r="Q16" s="391">
        <v>15.486725663716813</v>
      </c>
      <c r="R16" s="20">
        <f t="shared" si="0"/>
        <v>7.360594795539034</v>
      </c>
      <c r="S16" s="20">
        <f t="shared" si="1"/>
        <v>11.397619774183704</v>
      </c>
      <c r="T16" s="20">
        <f t="shared" si="2"/>
        <v>7.401149036836769</v>
      </c>
      <c r="U16" s="20">
        <f t="shared" si="3"/>
        <v>4.089105889533109</v>
      </c>
      <c r="V16" s="20">
        <f t="shared" si="4"/>
        <v>14.761743832375803</v>
      </c>
      <c r="W16" s="20">
        <f t="shared" si="5"/>
        <v>15.486725663716815</v>
      </c>
      <c r="X16" s="45"/>
      <c r="Y16" s="45"/>
      <c r="AB16" s="45"/>
    </row>
    <row r="17" spans="2:28" ht="12" customHeight="1">
      <c r="B17" s="398">
        <v>9</v>
      </c>
      <c r="C17" s="397" t="s">
        <v>58</v>
      </c>
      <c r="D17" s="396">
        <v>6196</v>
      </c>
      <c r="E17" s="396">
        <v>81298</v>
      </c>
      <c r="F17" s="395">
        <v>670</v>
      </c>
      <c r="G17" s="391">
        <v>10.813428018076179</v>
      </c>
      <c r="H17" s="395">
        <v>4198</v>
      </c>
      <c r="I17" s="391">
        <v>5.163718664665797</v>
      </c>
      <c r="J17" s="395">
        <v>53</v>
      </c>
      <c r="K17" s="391">
        <v>0.8553905745642351</v>
      </c>
      <c r="L17" s="394">
        <v>317</v>
      </c>
      <c r="M17" s="391">
        <v>0.3899234913528008</v>
      </c>
      <c r="N17" s="393">
        <v>723</v>
      </c>
      <c r="O17" s="391">
        <v>11.668818592640413</v>
      </c>
      <c r="P17" s="392">
        <v>4515</v>
      </c>
      <c r="Q17" s="391">
        <v>5.553642156018598</v>
      </c>
      <c r="R17" s="20">
        <f t="shared" si="0"/>
        <v>10.813428018076179</v>
      </c>
      <c r="S17" s="20">
        <f t="shared" si="1"/>
        <v>5.163718664665797</v>
      </c>
      <c r="T17" s="20">
        <f t="shared" si="2"/>
        <v>0.855390574564235</v>
      </c>
      <c r="U17" s="20">
        <f t="shared" si="3"/>
        <v>0.3899234913528008</v>
      </c>
      <c r="V17" s="20">
        <f t="shared" si="4"/>
        <v>11.668818592640413</v>
      </c>
      <c r="W17" s="20">
        <f t="shared" si="5"/>
        <v>5.553642156018598</v>
      </c>
      <c r="X17" s="45"/>
      <c r="Y17" s="45"/>
      <c r="AB17" s="45"/>
    </row>
    <row r="18" spans="2:28" ht="12" customHeight="1">
      <c r="B18" s="398">
        <v>10</v>
      </c>
      <c r="C18" s="397" t="s">
        <v>57</v>
      </c>
      <c r="D18" s="396">
        <v>11428</v>
      </c>
      <c r="E18" s="396">
        <v>83858</v>
      </c>
      <c r="F18" s="395">
        <v>3204</v>
      </c>
      <c r="G18" s="391">
        <v>28.036401820091005</v>
      </c>
      <c r="H18" s="395">
        <v>3320</v>
      </c>
      <c r="I18" s="391">
        <v>3.95907367216008</v>
      </c>
      <c r="J18" s="395">
        <v>1195</v>
      </c>
      <c r="K18" s="391">
        <v>10.456772838641932</v>
      </c>
      <c r="L18" s="394">
        <v>4236</v>
      </c>
      <c r="M18" s="391">
        <v>5.051396408213885</v>
      </c>
      <c r="N18" s="393">
        <v>4399</v>
      </c>
      <c r="O18" s="391">
        <v>38.49317465873294</v>
      </c>
      <c r="P18" s="392">
        <v>7556</v>
      </c>
      <c r="Q18" s="391">
        <v>9.010470080373965</v>
      </c>
      <c r="R18" s="20">
        <f t="shared" si="0"/>
        <v>28.036401820091005</v>
      </c>
      <c r="S18" s="20">
        <f t="shared" si="1"/>
        <v>3.95907367216008</v>
      </c>
      <c r="T18" s="20">
        <f t="shared" si="2"/>
        <v>10.456772838641932</v>
      </c>
      <c r="U18" s="20">
        <f t="shared" si="3"/>
        <v>5.051396408213885</v>
      </c>
      <c r="V18" s="20">
        <f t="shared" si="4"/>
        <v>38.49317465873294</v>
      </c>
      <c r="W18" s="20">
        <f t="shared" si="5"/>
        <v>9.010470080373965</v>
      </c>
      <c r="X18" s="45"/>
      <c r="Y18" s="45"/>
      <c r="AB18" s="45"/>
    </row>
    <row r="19" spans="2:28" ht="12" customHeight="1">
      <c r="B19" s="398">
        <v>11</v>
      </c>
      <c r="C19" s="397" t="s">
        <v>56</v>
      </c>
      <c r="D19" s="396">
        <v>21648</v>
      </c>
      <c r="E19" s="396">
        <v>43325</v>
      </c>
      <c r="F19" s="395">
        <v>998</v>
      </c>
      <c r="G19" s="391">
        <v>4.610125646711013</v>
      </c>
      <c r="H19" s="395">
        <v>3476</v>
      </c>
      <c r="I19" s="391">
        <v>8.023081361800347</v>
      </c>
      <c r="J19" s="395">
        <v>1047</v>
      </c>
      <c r="K19" s="391">
        <v>4.836474501108647</v>
      </c>
      <c r="L19" s="394">
        <v>916</v>
      </c>
      <c r="M19" s="391">
        <v>2.114252740911714</v>
      </c>
      <c r="N19" s="393">
        <v>2045</v>
      </c>
      <c r="O19" s="391">
        <v>9.44660014781966</v>
      </c>
      <c r="P19" s="392">
        <v>4392</v>
      </c>
      <c r="Q19" s="391">
        <v>10.13733410271206</v>
      </c>
      <c r="R19" s="20">
        <f t="shared" si="0"/>
        <v>4.610125646711013</v>
      </c>
      <c r="S19" s="20">
        <f t="shared" si="1"/>
        <v>8.023081361800346</v>
      </c>
      <c r="T19" s="20">
        <f t="shared" si="2"/>
        <v>4.836474501108648</v>
      </c>
      <c r="U19" s="20">
        <f t="shared" si="3"/>
        <v>2.114252740911714</v>
      </c>
      <c r="V19" s="20">
        <f t="shared" si="4"/>
        <v>9.44660014781966</v>
      </c>
      <c r="W19" s="20">
        <f t="shared" si="5"/>
        <v>10.13733410271206</v>
      </c>
      <c r="X19" s="45"/>
      <c r="Y19" s="45"/>
      <c r="AB19" s="45"/>
    </row>
    <row r="20" spans="2:28" ht="12" customHeight="1">
      <c r="B20" s="398">
        <v>12</v>
      </c>
      <c r="C20" s="397" t="s">
        <v>55</v>
      </c>
      <c r="D20" s="396">
        <v>43158</v>
      </c>
      <c r="E20" s="396">
        <v>71339</v>
      </c>
      <c r="F20" s="395">
        <v>326</v>
      </c>
      <c r="G20" s="391">
        <v>0.7553640113072895</v>
      </c>
      <c r="H20" s="395">
        <v>7108</v>
      </c>
      <c r="I20" s="391">
        <v>9.963694472868978</v>
      </c>
      <c r="J20" s="395">
        <v>337</v>
      </c>
      <c r="K20" s="391">
        <v>0.7808517540201122</v>
      </c>
      <c r="L20" s="394">
        <v>3131</v>
      </c>
      <c r="M20" s="391">
        <v>4.388903685221267</v>
      </c>
      <c r="N20" s="393">
        <v>663</v>
      </c>
      <c r="O20" s="391">
        <v>1.5362157653274016</v>
      </c>
      <c r="P20" s="392">
        <v>10239</v>
      </c>
      <c r="Q20" s="391">
        <v>14.352598158090245</v>
      </c>
      <c r="R20" s="20">
        <f t="shared" si="0"/>
        <v>0.7553640113072895</v>
      </c>
      <c r="S20" s="20">
        <f t="shared" si="1"/>
        <v>9.963694472868978</v>
      </c>
      <c r="T20" s="20">
        <f t="shared" si="2"/>
        <v>0.7808517540201122</v>
      </c>
      <c r="U20" s="20">
        <f t="shared" si="3"/>
        <v>4.388903685221267</v>
      </c>
      <c r="V20" s="20">
        <f t="shared" si="4"/>
        <v>1.5362157653274016</v>
      </c>
      <c r="W20" s="20">
        <f t="shared" si="5"/>
        <v>14.352598158090245</v>
      </c>
      <c r="X20" s="45"/>
      <c r="Y20" s="45"/>
      <c r="AB20" s="45"/>
    </row>
    <row r="21" spans="2:28" ht="12" customHeight="1">
      <c r="B21" s="398">
        <v>13</v>
      </c>
      <c r="C21" s="397" t="s">
        <v>54</v>
      </c>
      <c r="D21" s="396">
        <v>7420</v>
      </c>
      <c r="E21" s="396">
        <v>255577</v>
      </c>
      <c r="F21" s="395">
        <v>372</v>
      </c>
      <c r="G21" s="391">
        <v>5.013477088948787</v>
      </c>
      <c r="H21" s="395">
        <v>2367</v>
      </c>
      <c r="I21" s="391">
        <v>0.9261396761054398</v>
      </c>
      <c r="J21" s="395">
        <v>14</v>
      </c>
      <c r="K21" s="391">
        <v>0.18867924528301888</v>
      </c>
      <c r="L21" s="394">
        <v>110</v>
      </c>
      <c r="M21" s="391">
        <v>0.04303986665466768</v>
      </c>
      <c r="N21" s="393">
        <v>386</v>
      </c>
      <c r="O21" s="391">
        <v>5.202156334231806</v>
      </c>
      <c r="P21" s="392">
        <v>2477</v>
      </c>
      <c r="Q21" s="391">
        <v>0.9691795427601075</v>
      </c>
      <c r="R21" s="20">
        <f t="shared" si="0"/>
        <v>5.013477088948787</v>
      </c>
      <c r="S21" s="20">
        <f t="shared" si="1"/>
        <v>0.9261396761054399</v>
      </c>
      <c r="T21" s="20">
        <f t="shared" si="2"/>
        <v>0.18867924528301888</v>
      </c>
      <c r="U21" s="20">
        <f t="shared" si="3"/>
        <v>0.04303986665466767</v>
      </c>
      <c r="V21" s="20">
        <f t="shared" si="4"/>
        <v>5.202156334231806</v>
      </c>
      <c r="W21" s="20">
        <f t="shared" si="5"/>
        <v>0.9691795427601075</v>
      </c>
      <c r="X21" s="45"/>
      <c r="Y21" s="45"/>
      <c r="AB21" s="45"/>
    </row>
    <row r="22" spans="2:28" ht="12" customHeight="1">
      <c r="B22" s="398">
        <v>14</v>
      </c>
      <c r="C22" s="397" t="s">
        <v>53</v>
      </c>
      <c r="D22" s="396">
        <v>6362</v>
      </c>
      <c r="E22" s="396">
        <v>34083</v>
      </c>
      <c r="F22" s="395">
        <v>5673</v>
      </c>
      <c r="G22" s="391">
        <v>89.17007230430683</v>
      </c>
      <c r="H22" s="395">
        <v>2484</v>
      </c>
      <c r="I22" s="391">
        <v>7.2880908370742015</v>
      </c>
      <c r="J22" s="395">
        <v>2807</v>
      </c>
      <c r="K22" s="391">
        <v>44.121345488839985</v>
      </c>
      <c r="L22" s="394">
        <v>2170</v>
      </c>
      <c r="M22" s="391">
        <v>6.366810433353871</v>
      </c>
      <c r="N22" s="393">
        <v>8480</v>
      </c>
      <c r="O22" s="391">
        <v>133.29141779314682</v>
      </c>
      <c r="P22" s="392">
        <v>4654</v>
      </c>
      <c r="Q22" s="391">
        <v>13.654901270428072</v>
      </c>
      <c r="R22" s="20">
        <f t="shared" si="0"/>
        <v>89.17007230430683</v>
      </c>
      <c r="S22" s="20">
        <f t="shared" si="1"/>
        <v>7.2880908370742015</v>
      </c>
      <c r="T22" s="20">
        <f t="shared" si="2"/>
        <v>44.121345488839985</v>
      </c>
      <c r="U22" s="20">
        <f t="shared" si="3"/>
        <v>6.366810433353871</v>
      </c>
      <c r="V22" s="20">
        <f t="shared" si="4"/>
        <v>133.29141779314682</v>
      </c>
      <c r="W22" s="20">
        <f t="shared" si="5"/>
        <v>13.654901270428073</v>
      </c>
      <c r="X22" s="45"/>
      <c r="Y22" s="45"/>
      <c r="AB22" s="45"/>
    </row>
    <row r="23" spans="2:28" ht="12" customHeight="1">
      <c r="B23" s="398">
        <v>15</v>
      </c>
      <c r="C23" s="397" t="s">
        <v>52</v>
      </c>
      <c r="D23" s="396">
        <v>6858</v>
      </c>
      <c r="E23" s="396">
        <v>16952</v>
      </c>
      <c r="F23" s="395">
        <v>1763</v>
      </c>
      <c r="G23" s="391">
        <v>25.707203266258382</v>
      </c>
      <c r="H23" s="395">
        <v>1335</v>
      </c>
      <c r="I23" s="391">
        <v>7.875176970268995</v>
      </c>
      <c r="J23" s="395">
        <v>2801</v>
      </c>
      <c r="K23" s="391">
        <v>40.842811315252256</v>
      </c>
      <c r="L23" s="394">
        <v>4461</v>
      </c>
      <c r="M23" s="391">
        <v>26.31547899952808</v>
      </c>
      <c r="N23" s="393">
        <v>4564</v>
      </c>
      <c r="O23" s="391">
        <v>66.55001458151064</v>
      </c>
      <c r="P23" s="392">
        <v>5796</v>
      </c>
      <c r="Q23" s="391">
        <v>34.19065596979707</v>
      </c>
      <c r="R23" s="20">
        <f t="shared" si="0"/>
        <v>25.707203266258386</v>
      </c>
      <c r="S23" s="20">
        <f t="shared" si="1"/>
        <v>7.875176970268995</v>
      </c>
      <c r="T23" s="20">
        <f t="shared" si="2"/>
        <v>40.84281131525226</v>
      </c>
      <c r="U23" s="20">
        <f t="shared" si="3"/>
        <v>26.31547899952808</v>
      </c>
      <c r="V23" s="20">
        <f t="shared" si="4"/>
        <v>66.55001458151064</v>
      </c>
      <c r="W23" s="20">
        <f t="shared" si="5"/>
        <v>34.19065596979707</v>
      </c>
      <c r="X23" s="45"/>
      <c r="Y23" s="45"/>
      <c r="AB23" s="45"/>
    </row>
    <row r="24" spans="2:28" ht="12" customHeight="1">
      <c r="B24" s="398">
        <v>16</v>
      </c>
      <c r="C24" s="397" t="s">
        <v>51</v>
      </c>
      <c r="D24" s="396">
        <v>21735</v>
      </c>
      <c r="E24" s="396">
        <v>110940</v>
      </c>
      <c r="F24" s="395">
        <v>1149</v>
      </c>
      <c r="G24" s="391">
        <v>5.2864044168392</v>
      </c>
      <c r="H24" s="395">
        <v>2227</v>
      </c>
      <c r="I24" s="391">
        <v>2.0073913827294034</v>
      </c>
      <c r="J24" s="395">
        <v>51</v>
      </c>
      <c r="K24" s="391">
        <v>0.23464458247066944</v>
      </c>
      <c r="L24" s="394">
        <v>106</v>
      </c>
      <c r="M24" s="391">
        <v>0.09554714259960338</v>
      </c>
      <c r="N24" s="393">
        <v>1200</v>
      </c>
      <c r="O24" s="391">
        <v>5.521048999309869</v>
      </c>
      <c r="P24" s="392">
        <v>2333</v>
      </c>
      <c r="Q24" s="391">
        <v>2.102938525329007</v>
      </c>
      <c r="R24" s="20">
        <f t="shared" si="0"/>
        <v>5.2864044168392</v>
      </c>
      <c r="S24" s="20">
        <f t="shared" si="1"/>
        <v>2.0073913827294034</v>
      </c>
      <c r="T24" s="20">
        <f t="shared" si="2"/>
        <v>0.23464458247066944</v>
      </c>
      <c r="U24" s="20">
        <f t="shared" si="3"/>
        <v>0.09554714259960338</v>
      </c>
      <c r="V24" s="20">
        <f t="shared" si="4"/>
        <v>5.521048999309869</v>
      </c>
      <c r="W24" s="20">
        <f t="shared" si="5"/>
        <v>2.1029385253290065</v>
      </c>
      <c r="X24" s="45"/>
      <c r="Y24" s="45"/>
      <c r="AB24" s="45"/>
    </row>
    <row r="25" spans="2:28" ht="12" customHeight="1">
      <c r="B25" s="398">
        <v>17</v>
      </c>
      <c r="C25" s="397" t="s">
        <v>50</v>
      </c>
      <c r="D25" s="396">
        <v>4962</v>
      </c>
      <c r="E25" s="396">
        <v>57525</v>
      </c>
      <c r="F25" s="395">
        <v>442</v>
      </c>
      <c r="G25" s="391">
        <v>8.907698508665861</v>
      </c>
      <c r="H25" s="395">
        <v>4578</v>
      </c>
      <c r="I25" s="391">
        <v>7.958279009126466</v>
      </c>
      <c r="J25" s="395">
        <v>16</v>
      </c>
      <c r="K25" s="391">
        <v>0.32245062474808545</v>
      </c>
      <c r="L25" s="394">
        <v>299</v>
      </c>
      <c r="M25" s="391">
        <v>0.519774011299435</v>
      </c>
      <c r="N25" s="393">
        <v>458</v>
      </c>
      <c r="O25" s="391">
        <v>9.230149133413947</v>
      </c>
      <c r="P25" s="392">
        <v>4877</v>
      </c>
      <c r="Q25" s="391">
        <v>8.478053020425902</v>
      </c>
      <c r="R25" s="20">
        <f t="shared" si="0"/>
        <v>8.907698508665861</v>
      </c>
      <c r="S25" s="20">
        <f t="shared" si="1"/>
        <v>7.958279009126467</v>
      </c>
      <c r="T25" s="20">
        <f t="shared" si="2"/>
        <v>0.32245062474808545</v>
      </c>
      <c r="U25" s="20">
        <f t="shared" si="3"/>
        <v>0.519774011299435</v>
      </c>
      <c r="V25" s="20">
        <f t="shared" si="4"/>
        <v>9.230149133413946</v>
      </c>
      <c r="W25" s="20">
        <f t="shared" si="5"/>
        <v>8.478053020425902</v>
      </c>
      <c r="X25" s="45"/>
      <c r="Y25" s="45"/>
      <c r="AB25" s="45"/>
    </row>
    <row r="26" spans="2:28" ht="12" customHeight="1">
      <c r="B26" s="398">
        <v>18</v>
      </c>
      <c r="C26" s="397" t="s">
        <v>49</v>
      </c>
      <c r="D26" s="396">
        <v>27292</v>
      </c>
      <c r="E26" s="396">
        <v>167046</v>
      </c>
      <c r="F26" s="395">
        <v>2347</v>
      </c>
      <c r="G26" s="391">
        <v>8.599589623332845</v>
      </c>
      <c r="H26" s="395">
        <v>4696</v>
      </c>
      <c r="I26" s="391">
        <v>2.8112017049196028</v>
      </c>
      <c r="J26" s="395">
        <v>127</v>
      </c>
      <c r="K26" s="391">
        <v>0.46533782793492595</v>
      </c>
      <c r="L26" s="394">
        <v>587</v>
      </c>
      <c r="M26" s="391">
        <v>0.35140021311495034</v>
      </c>
      <c r="N26" s="393">
        <v>2474</v>
      </c>
      <c r="O26" s="391">
        <v>9.06492745126777</v>
      </c>
      <c r="P26" s="392">
        <v>5283</v>
      </c>
      <c r="Q26" s="391">
        <v>3.1626019180345537</v>
      </c>
      <c r="R26" s="20">
        <f t="shared" si="0"/>
        <v>8.599589623332845</v>
      </c>
      <c r="S26" s="20">
        <f t="shared" si="1"/>
        <v>2.811201704919603</v>
      </c>
      <c r="T26" s="20">
        <f t="shared" si="2"/>
        <v>0.465337827934926</v>
      </c>
      <c r="U26" s="20">
        <f t="shared" si="3"/>
        <v>0.3514002131149504</v>
      </c>
      <c r="V26" s="20">
        <f t="shared" si="4"/>
        <v>9.06492745126777</v>
      </c>
      <c r="W26" s="20">
        <f t="shared" si="5"/>
        <v>3.1626019180345533</v>
      </c>
      <c r="X26" s="45"/>
      <c r="Y26" s="45"/>
      <c r="AB26" s="45"/>
    </row>
    <row r="27" spans="2:28" ht="12" customHeight="1">
      <c r="B27" s="398">
        <v>19</v>
      </c>
      <c r="C27" s="397" t="s">
        <v>48</v>
      </c>
      <c r="D27" s="396">
        <v>5141</v>
      </c>
      <c r="E27" s="396">
        <v>45404</v>
      </c>
      <c r="F27" s="395">
        <v>344</v>
      </c>
      <c r="G27" s="391">
        <v>6.691305193542113</v>
      </c>
      <c r="H27" s="395">
        <v>2393</v>
      </c>
      <c r="I27" s="391">
        <v>5.2704607523566205</v>
      </c>
      <c r="J27" s="395">
        <v>32</v>
      </c>
      <c r="K27" s="391">
        <v>0.6224469947481035</v>
      </c>
      <c r="L27" s="394">
        <v>142</v>
      </c>
      <c r="M27" s="391">
        <v>0.31274777552638533</v>
      </c>
      <c r="N27" s="393">
        <v>376</v>
      </c>
      <c r="O27" s="391">
        <v>7.313752188290216</v>
      </c>
      <c r="P27" s="392">
        <v>2535</v>
      </c>
      <c r="Q27" s="391">
        <v>5.583208527883006</v>
      </c>
      <c r="R27" s="20">
        <f t="shared" si="0"/>
        <v>6.691305193542113</v>
      </c>
      <c r="S27" s="20">
        <f t="shared" si="1"/>
        <v>5.2704607523566205</v>
      </c>
      <c r="T27" s="20">
        <f t="shared" si="2"/>
        <v>0.6224469947481035</v>
      </c>
      <c r="U27" s="20">
        <f t="shared" si="3"/>
        <v>0.31274777552638533</v>
      </c>
      <c r="V27" s="20">
        <f t="shared" si="4"/>
        <v>7.313752188290216</v>
      </c>
      <c r="W27" s="20">
        <f t="shared" si="5"/>
        <v>5.583208527883006</v>
      </c>
      <c r="X27" s="45"/>
      <c r="Y27" s="45"/>
      <c r="AB27" s="45"/>
    </row>
    <row r="28" spans="2:28" ht="12" customHeight="1">
      <c r="B28" s="398">
        <v>20</v>
      </c>
      <c r="C28" s="397" t="s">
        <v>47</v>
      </c>
      <c r="D28" s="396">
        <v>23541</v>
      </c>
      <c r="E28" s="396">
        <v>59122</v>
      </c>
      <c r="F28" s="395">
        <v>1429</v>
      </c>
      <c r="G28" s="391">
        <v>6.070260396754598</v>
      </c>
      <c r="H28" s="395">
        <v>10337</v>
      </c>
      <c r="I28" s="391">
        <v>17.484185244071583</v>
      </c>
      <c r="J28" s="395">
        <v>66</v>
      </c>
      <c r="K28" s="391">
        <v>0.28036192175353636</v>
      </c>
      <c r="L28" s="394">
        <v>806</v>
      </c>
      <c r="M28" s="391">
        <v>1.3632827035621258</v>
      </c>
      <c r="N28" s="393">
        <v>1495</v>
      </c>
      <c r="O28" s="391">
        <v>6.350622318508135</v>
      </c>
      <c r="P28" s="392">
        <v>11143</v>
      </c>
      <c r="Q28" s="391">
        <v>18.847467947633707</v>
      </c>
      <c r="R28" s="20">
        <f t="shared" si="0"/>
        <v>6.070260396754598</v>
      </c>
      <c r="S28" s="20">
        <f t="shared" si="1"/>
        <v>17.48418524407158</v>
      </c>
      <c r="T28" s="20">
        <f t="shared" si="2"/>
        <v>0.28036192175353636</v>
      </c>
      <c r="U28" s="20">
        <f t="shared" si="3"/>
        <v>1.3632827035621258</v>
      </c>
      <c r="V28" s="20">
        <f t="shared" si="4"/>
        <v>6.350622318508135</v>
      </c>
      <c r="W28" s="20">
        <f t="shared" si="5"/>
        <v>18.847467947633707</v>
      </c>
      <c r="X28" s="45"/>
      <c r="Y28" s="45"/>
      <c r="AB28" s="45"/>
    </row>
    <row r="29" spans="2:28" ht="12" customHeight="1">
      <c r="B29" s="398">
        <v>21</v>
      </c>
      <c r="C29" s="397" t="s">
        <v>46</v>
      </c>
      <c r="D29" s="396">
        <v>5589</v>
      </c>
      <c r="E29" s="396">
        <v>16324</v>
      </c>
      <c r="F29" s="395">
        <v>1499</v>
      </c>
      <c r="G29" s="391">
        <v>26.820540347110395</v>
      </c>
      <c r="H29" s="395">
        <v>1199</v>
      </c>
      <c r="I29" s="391">
        <v>7.3450134770889495</v>
      </c>
      <c r="J29" s="395">
        <v>425</v>
      </c>
      <c r="K29" s="391">
        <v>7.60422258006799</v>
      </c>
      <c r="L29" s="394">
        <v>535</v>
      </c>
      <c r="M29" s="391">
        <v>3.277382994364127</v>
      </c>
      <c r="N29" s="393">
        <v>1924</v>
      </c>
      <c r="O29" s="391">
        <v>34.424762927178385</v>
      </c>
      <c r="P29" s="392">
        <v>1734</v>
      </c>
      <c r="Q29" s="391">
        <v>10.622396471453076</v>
      </c>
      <c r="R29" s="20">
        <f t="shared" si="0"/>
        <v>26.820540347110395</v>
      </c>
      <c r="S29" s="20">
        <f t="shared" si="1"/>
        <v>7.345013477088949</v>
      </c>
      <c r="T29" s="20">
        <f t="shared" si="2"/>
        <v>7.604222580067991</v>
      </c>
      <c r="U29" s="20">
        <f t="shared" si="3"/>
        <v>3.2773829943641264</v>
      </c>
      <c r="V29" s="20">
        <f t="shared" si="4"/>
        <v>34.424762927178385</v>
      </c>
      <c r="W29" s="20">
        <f t="shared" si="5"/>
        <v>10.622396471453076</v>
      </c>
      <c r="X29" s="45"/>
      <c r="Y29" s="45"/>
      <c r="AB29" s="45"/>
    </row>
    <row r="30" spans="2:28" ht="12" customHeight="1">
      <c r="B30" s="398">
        <v>22</v>
      </c>
      <c r="C30" s="397" t="s">
        <v>45</v>
      </c>
      <c r="D30" s="396">
        <v>8928</v>
      </c>
      <c r="E30" s="396">
        <v>52655</v>
      </c>
      <c r="F30" s="395">
        <v>243</v>
      </c>
      <c r="G30" s="391">
        <v>2.721774193548387</v>
      </c>
      <c r="H30" s="395">
        <v>2114</v>
      </c>
      <c r="I30" s="391">
        <v>4.014813408033425</v>
      </c>
      <c r="J30" s="395">
        <v>128</v>
      </c>
      <c r="K30" s="391">
        <v>1.4336917562724014</v>
      </c>
      <c r="L30" s="394">
        <v>237</v>
      </c>
      <c r="M30" s="391">
        <v>0.4500997056309942</v>
      </c>
      <c r="N30" s="393">
        <v>371</v>
      </c>
      <c r="O30" s="391">
        <v>4.155465949820789</v>
      </c>
      <c r="P30" s="392">
        <v>2351</v>
      </c>
      <c r="Q30" s="391">
        <v>4.464913113664419</v>
      </c>
      <c r="R30" s="20">
        <f t="shared" si="0"/>
        <v>2.721774193548387</v>
      </c>
      <c r="S30" s="20">
        <f t="shared" si="1"/>
        <v>4.014813408033425</v>
      </c>
      <c r="T30" s="20">
        <f t="shared" si="2"/>
        <v>1.4336917562724014</v>
      </c>
      <c r="U30" s="20">
        <f t="shared" si="3"/>
        <v>0.4500997056309942</v>
      </c>
      <c r="V30" s="20">
        <f t="shared" si="4"/>
        <v>4.155465949820789</v>
      </c>
      <c r="W30" s="20">
        <f t="shared" si="5"/>
        <v>4.464913113664419</v>
      </c>
      <c r="X30" s="45"/>
      <c r="Y30" s="45"/>
      <c r="AB30" s="45"/>
    </row>
    <row r="31" spans="2:28" ht="12" customHeight="1">
      <c r="B31" s="398">
        <v>23</v>
      </c>
      <c r="C31" s="397" t="s">
        <v>44</v>
      </c>
      <c r="D31" s="396">
        <v>7720</v>
      </c>
      <c r="E31" s="396">
        <v>39248</v>
      </c>
      <c r="F31" s="395">
        <v>282</v>
      </c>
      <c r="G31" s="391">
        <v>3.6528497409326426</v>
      </c>
      <c r="H31" s="395">
        <v>754</v>
      </c>
      <c r="I31" s="391">
        <v>1.9211169995923358</v>
      </c>
      <c r="J31" s="395">
        <v>18</v>
      </c>
      <c r="K31" s="391">
        <v>0.233160621761658</v>
      </c>
      <c r="L31" s="394">
        <v>1340</v>
      </c>
      <c r="M31" s="391">
        <v>3.414186710150836</v>
      </c>
      <c r="N31" s="393">
        <v>300</v>
      </c>
      <c r="O31" s="391">
        <v>3.8860103626943006</v>
      </c>
      <c r="P31" s="392">
        <v>2094</v>
      </c>
      <c r="Q31" s="391">
        <v>5.3353037097431715</v>
      </c>
      <c r="R31" s="20">
        <f t="shared" si="0"/>
        <v>3.6528497409326426</v>
      </c>
      <c r="S31" s="20">
        <f t="shared" si="1"/>
        <v>1.9211169995923358</v>
      </c>
      <c r="T31" s="20">
        <f t="shared" si="2"/>
        <v>0.23316062176165803</v>
      </c>
      <c r="U31" s="20">
        <f t="shared" si="3"/>
        <v>3.414186710150836</v>
      </c>
      <c r="V31" s="20">
        <f t="shared" si="4"/>
        <v>3.8860103626943006</v>
      </c>
      <c r="W31" s="20">
        <f t="shared" si="5"/>
        <v>5.3353037097431715</v>
      </c>
      <c r="X31" s="45"/>
      <c r="Y31" s="45"/>
      <c r="AB31" s="45"/>
    </row>
    <row r="32" spans="2:28" ht="12" customHeight="1">
      <c r="B32" s="398">
        <v>24</v>
      </c>
      <c r="C32" s="397" t="s">
        <v>43</v>
      </c>
      <c r="D32" s="396">
        <v>1566</v>
      </c>
      <c r="E32" s="396">
        <v>81628</v>
      </c>
      <c r="F32" s="395">
        <v>97</v>
      </c>
      <c r="G32" s="391">
        <v>6.194125159642401</v>
      </c>
      <c r="H32" s="395">
        <v>407</v>
      </c>
      <c r="I32" s="391">
        <v>0.49860342039496247</v>
      </c>
      <c r="J32" s="395">
        <v>11</v>
      </c>
      <c r="K32" s="391">
        <v>0.70242656449553</v>
      </c>
      <c r="L32" s="394">
        <v>110</v>
      </c>
      <c r="M32" s="391">
        <v>0.13475768118782772</v>
      </c>
      <c r="N32" s="393">
        <v>108</v>
      </c>
      <c r="O32" s="391">
        <v>6.896551724137931</v>
      </c>
      <c r="P32" s="392">
        <v>517</v>
      </c>
      <c r="Q32" s="391">
        <v>0.6333611015827901</v>
      </c>
      <c r="R32" s="20">
        <f t="shared" si="0"/>
        <v>6.194125159642401</v>
      </c>
      <c r="S32" s="20">
        <f t="shared" si="1"/>
        <v>0.4986034203949625</v>
      </c>
      <c r="T32" s="20">
        <f t="shared" si="2"/>
        <v>0.70242656449553</v>
      </c>
      <c r="U32" s="20">
        <f t="shared" si="3"/>
        <v>0.13475768118782772</v>
      </c>
      <c r="V32" s="20">
        <f t="shared" si="4"/>
        <v>6.896551724137931</v>
      </c>
      <c r="W32" s="20">
        <f t="shared" si="5"/>
        <v>0.6333611015827902</v>
      </c>
      <c r="X32" s="45"/>
      <c r="Y32" s="45"/>
      <c r="AB32" s="45"/>
    </row>
    <row r="33" spans="2:28" ht="12" customHeight="1">
      <c r="B33" s="398">
        <v>25</v>
      </c>
      <c r="C33" s="397" t="s">
        <v>42</v>
      </c>
      <c r="D33" s="396">
        <v>4139</v>
      </c>
      <c r="E33" s="396">
        <v>22314</v>
      </c>
      <c r="F33" s="395">
        <v>627</v>
      </c>
      <c r="G33" s="391">
        <v>15.148586615124426</v>
      </c>
      <c r="H33" s="395">
        <v>919</v>
      </c>
      <c r="I33" s="391">
        <v>4.11849063368289</v>
      </c>
      <c r="J33" s="395">
        <v>378</v>
      </c>
      <c r="K33" s="391">
        <v>9.132640734476926</v>
      </c>
      <c r="L33" s="394">
        <v>801</v>
      </c>
      <c r="M33" s="391">
        <v>3.589674643721431</v>
      </c>
      <c r="N33" s="393">
        <v>1005</v>
      </c>
      <c r="O33" s="391">
        <v>24.28122734960135</v>
      </c>
      <c r="P33" s="392">
        <v>1720</v>
      </c>
      <c r="Q33" s="391">
        <v>7.70816527740432</v>
      </c>
      <c r="R33" s="20">
        <f t="shared" si="0"/>
        <v>15.148586615124426</v>
      </c>
      <c r="S33" s="20">
        <f t="shared" si="1"/>
        <v>4.11849063368289</v>
      </c>
      <c r="T33" s="20">
        <f t="shared" si="2"/>
        <v>9.132640734476928</v>
      </c>
      <c r="U33" s="20">
        <f t="shared" si="3"/>
        <v>3.5896746437214304</v>
      </c>
      <c r="V33" s="20">
        <f t="shared" si="4"/>
        <v>24.28122734960135</v>
      </c>
      <c r="W33" s="20">
        <f t="shared" si="5"/>
        <v>7.70816527740432</v>
      </c>
      <c r="X33" s="45"/>
      <c r="Y33" s="45"/>
      <c r="AB33" s="45"/>
    </row>
    <row r="34" spans="2:23" ht="12" customHeight="1">
      <c r="B34" s="398">
        <v>26</v>
      </c>
      <c r="C34" s="397" t="s">
        <v>41</v>
      </c>
      <c r="D34" s="396">
        <v>6492</v>
      </c>
      <c r="E34" s="396">
        <v>51561</v>
      </c>
      <c r="F34" s="395">
        <v>362</v>
      </c>
      <c r="G34" s="391">
        <v>5.576093653727665</v>
      </c>
      <c r="H34" s="395">
        <v>3268</v>
      </c>
      <c r="I34" s="391">
        <v>6.33812377572196</v>
      </c>
      <c r="J34" s="395">
        <v>125</v>
      </c>
      <c r="K34" s="391">
        <v>1.9254467036352432</v>
      </c>
      <c r="L34" s="394">
        <v>337</v>
      </c>
      <c r="M34" s="391">
        <v>0.6535947712418301</v>
      </c>
      <c r="N34" s="393">
        <v>487</v>
      </c>
      <c r="O34" s="391">
        <v>7.5015403573629085</v>
      </c>
      <c r="P34" s="392">
        <v>3605</v>
      </c>
      <c r="Q34" s="391">
        <v>6.99171854696379</v>
      </c>
      <c r="R34" s="20">
        <f t="shared" si="0"/>
        <v>5.576093653727665</v>
      </c>
      <c r="S34" s="20">
        <f t="shared" si="1"/>
        <v>6.338123775721961</v>
      </c>
      <c r="T34" s="20">
        <f t="shared" si="2"/>
        <v>1.9254467036352434</v>
      </c>
      <c r="U34" s="20">
        <f t="shared" si="3"/>
        <v>0.6535947712418301</v>
      </c>
      <c r="V34" s="20">
        <f t="shared" si="4"/>
        <v>7.5015403573629085</v>
      </c>
      <c r="W34" s="20">
        <f t="shared" si="5"/>
        <v>6.99171854696379</v>
      </c>
    </row>
    <row r="35" spans="2:28" ht="12" customHeight="1">
      <c r="B35" s="398">
        <v>27</v>
      </c>
      <c r="C35" s="397" t="s">
        <v>40</v>
      </c>
      <c r="D35" s="396">
        <v>5012</v>
      </c>
      <c r="E35" s="396">
        <v>64573</v>
      </c>
      <c r="F35" s="395">
        <v>119</v>
      </c>
      <c r="G35" s="391">
        <v>2.3743016759776534</v>
      </c>
      <c r="H35" s="395">
        <v>151</v>
      </c>
      <c r="I35" s="391">
        <v>0.23384386663156428</v>
      </c>
      <c r="J35" s="395">
        <v>479</v>
      </c>
      <c r="K35" s="391">
        <v>9.55706304868316</v>
      </c>
      <c r="L35" s="394">
        <v>450</v>
      </c>
      <c r="M35" s="391">
        <v>0.6968856952596286</v>
      </c>
      <c r="N35" s="393">
        <v>598</v>
      </c>
      <c r="O35" s="391">
        <v>11.931364724660815</v>
      </c>
      <c r="P35" s="392">
        <v>601</v>
      </c>
      <c r="Q35" s="391">
        <v>0.9307295618911928</v>
      </c>
      <c r="R35" s="20">
        <f t="shared" si="0"/>
        <v>2.374301675977654</v>
      </c>
      <c r="S35" s="20">
        <f t="shared" si="1"/>
        <v>0.23384386663156428</v>
      </c>
      <c r="T35" s="20">
        <f t="shared" si="2"/>
        <v>9.55706304868316</v>
      </c>
      <c r="U35" s="20">
        <f t="shared" si="3"/>
        <v>0.6968856952596286</v>
      </c>
      <c r="V35" s="20">
        <f t="shared" si="4"/>
        <v>11.931364724660813</v>
      </c>
      <c r="W35" s="20">
        <f t="shared" si="5"/>
        <v>0.9307295618911929</v>
      </c>
      <c r="X35" s="45"/>
      <c r="Y35" s="45"/>
      <c r="AB35" s="45"/>
    </row>
    <row r="36" spans="2:23" ht="12" customHeight="1">
      <c r="B36" s="390"/>
      <c r="C36" s="389" t="s">
        <v>13</v>
      </c>
      <c r="D36" s="388">
        <v>403376</v>
      </c>
      <c r="E36" s="387">
        <v>1789447</v>
      </c>
      <c r="F36" s="388">
        <v>29271</v>
      </c>
      <c r="G36" s="386">
        <v>7.256505096981476</v>
      </c>
      <c r="H36" s="387">
        <v>84263</v>
      </c>
      <c r="I36" s="386">
        <v>4.7088849236663615</v>
      </c>
      <c r="J36" s="388">
        <v>15218</v>
      </c>
      <c r="K36" s="386">
        <v>3.7726587600650507</v>
      </c>
      <c r="L36" s="387">
        <v>25534</v>
      </c>
      <c r="M36" s="386">
        <v>1.42692127791435</v>
      </c>
      <c r="N36" s="388">
        <v>44489</v>
      </c>
      <c r="O36" s="386">
        <v>11.029163857046527</v>
      </c>
      <c r="P36" s="387">
        <v>109797</v>
      </c>
      <c r="Q36" s="386">
        <v>6.135806201580712</v>
      </c>
      <c r="R36" s="20">
        <f t="shared" si="0"/>
        <v>7.256505096981476</v>
      </c>
      <c r="S36" s="20">
        <f t="shared" si="1"/>
        <v>4.7088849236663615</v>
      </c>
      <c r="T36" s="20">
        <f t="shared" si="2"/>
        <v>3.772658760065051</v>
      </c>
      <c r="U36" s="20">
        <f t="shared" si="3"/>
        <v>1.42692127791435</v>
      </c>
      <c r="V36" s="20">
        <f t="shared" si="4"/>
        <v>11.029163857046527</v>
      </c>
      <c r="W36" s="20">
        <f t="shared" si="5"/>
        <v>6.135806201580712</v>
      </c>
    </row>
    <row r="37" spans="6:10" ht="12.75">
      <c r="F37" s="20">
        <v>1983</v>
      </c>
      <c r="J37" s="20">
        <v>386</v>
      </c>
    </row>
    <row r="38" ht="12.75">
      <c r="C38" s="1" t="s">
        <v>491</v>
      </c>
    </row>
  </sheetData>
  <sheetProtection/>
  <mergeCells count="17"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L6:M6"/>
    <mergeCell ref="N6:O6"/>
    <mergeCell ref="P6:Q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D1">
      <selection activeCell="L25" sqref="L25"/>
    </sheetView>
  </sheetViews>
  <sheetFormatPr defaultColWidth="9.00390625" defaultRowHeight="12.75"/>
  <cols>
    <col min="1" max="1" width="2.00390625" style="1" customWidth="1"/>
    <col min="2" max="2" width="3.375" style="1" customWidth="1"/>
    <col min="3" max="3" width="24.875" style="1" customWidth="1"/>
    <col min="4" max="4" width="9.125" style="1" customWidth="1"/>
    <col min="5" max="5" width="9.375" style="1" customWidth="1"/>
    <col min="6" max="6" width="8.125" style="1" customWidth="1"/>
    <col min="7" max="7" width="9.125" style="1" customWidth="1"/>
    <col min="8" max="8" width="7.625" style="234" customWidth="1"/>
    <col min="9" max="9" width="9.125" style="1" customWidth="1"/>
    <col min="10" max="10" width="7.125" style="1" customWidth="1"/>
    <col min="11" max="11" width="9.125" style="1" customWidth="1"/>
    <col min="12" max="12" width="6.75390625" style="234" customWidth="1"/>
    <col min="13" max="13" width="9.125" style="1" customWidth="1"/>
    <col min="14" max="14" width="6.375" style="1" customWidth="1"/>
    <col min="15" max="15" width="9.125" style="1" customWidth="1"/>
    <col min="16" max="16" width="6.875" style="1" customWidth="1"/>
    <col min="17" max="17" width="9.125" style="1" customWidth="1"/>
    <col min="18" max="18" width="5.25390625" style="1" customWidth="1"/>
    <col min="19" max="19" width="6.25390625" style="1" customWidth="1"/>
    <col min="20" max="16384" width="9.125" style="1" customWidth="1"/>
  </cols>
  <sheetData>
    <row r="1" ht="12.75">
      <c r="P1" s="405" t="s">
        <v>503</v>
      </c>
    </row>
    <row r="2" spans="1:20" ht="14.25" customHeight="1">
      <c r="A2" s="528" t="s">
        <v>502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20"/>
      <c r="S2" s="20"/>
      <c r="T2" s="20"/>
    </row>
    <row r="3" spans="1:20" ht="3.75" customHeigh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20"/>
      <c r="S3" s="20"/>
      <c r="T3" s="20"/>
    </row>
    <row r="4" spans="1:20" ht="12.75">
      <c r="A4" s="577" t="s">
        <v>501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20"/>
      <c r="S4" s="20"/>
      <c r="T4" s="20"/>
    </row>
    <row r="5" spans="2:20" ht="58.5" customHeight="1">
      <c r="B5" s="615" t="s">
        <v>2</v>
      </c>
      <c r="C5" s="591" t="s">
        <v>78</v>
      </c>
      <c r="D5" s="474" t="s">
        <v>500</v>
      </c>
      <c r="E5" s="474"/>
      <c r="F5" s="474" t="s">
        <v>494</v>
      </c>
      <c r="G5" s="474"/>
      <c r="H5" s="474"/>
      <c r="I5" s="474"/>
      <c r="J5" s="474" t="s">
        <v>493</v>
      </c>
      <c r="K5" s="474"/>
      <c r="L5" s="474"/>
      <c r="M5" s="474"/>
      <c r="N5" s="474" t="s">
        <v>492</v>
      </c>
      <c r="O5" s="474"/>
      <c r="P5" s="474"/>
      <c r="Q5" s="474"/>
      <c r="R5" s="20"/>
      <c r="S5" s="20"/>
      <c r="T5" s="20"/>
    </row>
    <row r="6" spans="2:20" ht="12.75" customHeight="1">
      <c r="B6" s="615"/>
      <c r="C6" s="591"/>
      <c r="D6" s="509" t="s">
        <v>4</v>
      </c>
      <c r="E6" s="509" t="s">
        <v>5</v>
      </c>
      <c r="F6" s="509" t="s">
        <v>4</v>
      </c>
      <c r="G6" s="509"/>
      <c r="H6" s="509" t="s">
        <v>5</v>
      </c>
      <c r="I6" s="509"/>
      <c r="J6" s="509" t="s">
        <v>4</v>
      </c>
      <c r="K6" s="509"/>
      <c r="L6" s="509" t="s">
        <v>5</v>
      </c>
      <c r="M6" s="509"/>
      <c r="N6" s="509" t="s">
        <v>4</v>
      </c>
      <c r="O6" s="509"/>
      <c r="P6" s="509" t="s">
        <v>5</v>
      </c>
      <c r="Q6" s="509"/>
      <c r="R6" s="20"/>
      <c r="S6" s="20"/>
      <c r="T6" s="20"/>
    </row>
    <row r="7" spans="2:20" ht="21" customHeight="1">
      <c r="B7" s="615"/>
      <c r="C7" s="591"/>
      <c r="D7" s="509"/>
      <c r="E7" s="509"/>
      <c r="F7" s="60" t="s">
        <v>236</v>
      </c>
      <c r="G7" s="339" t="s">
        <v>354</v>
      </c>
      <c r="H7" s="60" t="s">
        <v>236</v>
      </c>
      <c r="I7" s="339" t="s">
        <v>354</v>
      </c>
      <c r="J7" s="412" t="s">
        <v>236</v>
      </c>
      <c r="K7" s="339" t="s">
        <v>354</v>
      </c>
      <c r="L7" s="412" t="s">
        <v>236</v>
      </c>
      <c r="M7" s="339" t="s">
        <v>354</v>
      </c>
      <c r="N7" s="411" t="s">
        <v>236</v>
      </c>
      <c r="O7" s="339" t="s">
        <v>354</v>
      </c>
      <c r="P7" s="60" t="s">
        <v>236</v>
      </c>
      <c r="Q7" s="339" t="s">
        <v>354</v>
      </c>
      <c r="R7" s="20"/>
      <c r="S7" s="20"/>
      <c r="T7" s="20"/>
    </row>
    <row r="8" spans="2:20" ht="12" customHeight="1">
      <c r="B8" s="39" t="s">
        <v>8</v>
      </c>
      <c r="C8" s="39" t="s">
        <v>9</v>
      </c>
      <c r="D8" s="39">
        <v>1</v>
      </c>
      <c r="E8" s="39">
        <v>2</v>
      </c>
      <c r="F8" s="39">
        <v>3</v>
      </c>
      <c r="G8" s="35">
        <v>4</v>
      </c>
      <c r="H8" s="39">
        <v>5</v>
      </c>
      <c r="I8" s="35">
        <v>6</v>
      </c>
      <c r="J8" s="39">
        <v>7</v>
      </c>
      <c r="K8" s="35">
        <v>8</v>
      </c>
      <c r="L8" s="39">
        <v>9</v>
      </c>
      <c r="M8" s="35">
        <v>10</v>
      </c>
      <c r="N8" s="50">
        <v>11</v>
      </c>
      <c r="O8" s="35">
        <v>12</v>
      </c>
      <c r="P8" s="39">
        <v>13</v>
      </c>
      <c r="Q8" s="35">
        <v>14</v>
      </c>
      <c r="R8" s="20"/>
      <c r="S8" s="20"/>
      <c r="T8" s="20"/>
    </row>
    <row r="9" spans="2:28" ht="12" customHeight="1">
      <c r="B9" s="187">
        <v>1</v>
      </c>
      <c r="C9" s="295" t="s">
        <v>66</v>
      </c>
      <c r="D9" s="56">
        <v>6041</v>
      </c>
      <c r="E9" s="301">
        <v>5454</v>
      </c>
      <c r="F9" s="56">
        <v>204</v>
      </c>
      <c r="G9" s="391">
        <v>3.3769243502731334</v>
      </c>
      <c r="H9" s="345">
        <v>219</v>
      </c>
      <c r="I9" s="391">
        <v>4.0154015401540155</v>
      </c>
      <c r="J9" s="56">
        <v>395</v>
      </c>
      <c r="K9" s="391">
        <v>6.5386525409700385</v>
      </c>
      <c r="L9" s="345">
        <v>40</v>
      </c>
      <c r="M9" s="391">
        <v>0.7334066740007334</v>
      </c>
      <c r="N9" s="123">
        <v>599</v>
      </c>
      <c r="O9" s="391">
        <v>9.915576891243171</v>
      </c>
      <c r="P9" s="382">
        <v>259</v>
      </c>
      <c r="Q9" s="391">
        <v>4.748808214154749</v>
      </c>
      <c r="R9" s="20">
        <f aca="true" t="shared" si="0" ref="R9:R36">SUM(H9*100/E9)</f>
        <v>4.0154015401540155</v>
      </c>
      <c r="S9" s="20">
        <f aca="true" t="shared" si="1" ref="S9:S36">SUM(P9*100/E9)</f>
        <v>4.7488082141547485</v>
      </c>
      <c r="T9" s="20">
        <f aca="true" t="shared" si="2" ref="T9:T36">SUM(L9*100/E9)</f>
        <v>0.7334066740007334</v>
      </c>
      <c r="U9" s="20">
        <f aca="true" t="shared" si="3" ref="U9:U36">SUM(F9*100/D9)</f>
        <v>3.3769243502731334</v>
      </c>
      <c r="V9" s="20">
        <f aca="true" t="shared" si="4" ref="V9:V36">SUM(J9*100/D9)</f>
        <v>6.5386525409700385</v>
      </c>
      <c r="W9" s="20">
        <f aca="true" t="shared" si="5" ref="W9:W36">SUM(N9*100/D9)</f>
        <v>9.915576891243171</v>
      </c>
      <c r="X9" s="45"/>
      <c r="Y9" s="45"/>
      <c r="AB9" s="45"/>
    </row>
    <row r="10" spans="2:28" ht="12" customHeight="1">
      <c r="B10" s="187">
        <v>2</v>
      </c>
      <c r="C10" s="295" t="s">
        <v>65</v>
      </c>
      <c r="D10" s="56">
        <v>1677</v>
      </c>
      <c r="E10" s="301">
        <v>2071</v>
      </c>
      <c r="F10" s="56">
        <v>143</v>
      </c>
      <c r="G10" s="391">
        <v>8.527131782945736</v>
      </c>
      <c r="H10" s="345">
        <v>71</v>
      </c>
      <c r="I10" s="391">
        <v>3.4282955094157415</v>
      </c>
      <c r="J10" s="56">
        <v>10</v>
      </c>
      <c r="K10" s="391">
        <v>0.5963029218843172</v>
      </c>
      <c r="L10" s="345">
        <v>1</v>
      </c>
      <c r="M10" s="391">
        <v>0.048285852245292124</v>
      </c>
      <c r="N10" s="123">
        <v>153</v>
      </c>
      <c r="O10" s="391">
        <v>9.123434704830053</v>
      </c>
      <c r="P10" s="382">
        <v>72</v>
      </c>
      <c r="Q10" s="391">
        <v>3.476581361661033</v>
      </c>
      <c r="R10" s="20">
        <f t="shared" si="0"/>
        <v>3.428295509415741</v>
      </c>
      <c r="S10" s="20">
        <f t="shared" si="1"/>
        <v>3.4765813616610335</v>
      </c>
      <c r="T10" s="20">
        <f t="shared" si="2"/>
        <v>0.04828585224529213</v>
      </c>
      <c r="U10" s="20">
        <f t="shared" si="3"/>
        <v>8.527131782945736</v>
      </c>
      <c r="V10" s="20">
        <f t="shared" si="4"/>
        <v>0.5963029218843172</v>
      </c>
      <c r="W10" s="20">
        <f t="shared" si="5"/>
        <v>9.123434704830053</v>
      </c>
      <c r="X10" s="45"/>
      <c r="Y10" s="45"/>
      <c r="AB10" s="45"/>
    </row>
    <row r="11" spans="2:28" ht="12" customHeight="1">
      <c r="B11" s="187">
        <v>3</v>
      </c>
      <c r="C11" s="295" t="s">
        <v>64</v>
      </c>
      <c r="D11" s="56">
        <v>1417</v>
      </c>
      <c r="E11" s="301">
        <v>1261</v>
      </c>
      <c r="F11" s="56">
        <v>1471</v>
      </c>
      <c r="G11" s="391">
        <v>103.81086803105151</v>
      </c>
      <c r="H11" s="345">
        <v>1999</v>
      </c>
      <c r="I11" s="391">
        <v>158.5249801744647</v>
      </c>
      <c r="J11" s="56">
        <v>61</v>
      </c>
      <c r="K11" s="391">
        <v>4.304869442484121</v>
      </c>
      <c r="L11" s="345">
        <v>50</v>
      </c>
      <c r="M11" s="391">
        <v>3.9651070578905627</v>
      </c>
      <c r="N11" s="123">
        <v>1532</v>
      </c>
      <c r="O11" s="391">
        <v>108.11573747353565</v>
      </c>
      <c r="P11" s="382">
        <v>2049</v>
      </c>
      <c r="Q11" s="391">
        <v>162.49008723235528</v>
      </c>
      <c r="R11" s="20">
        <f t="shared" si="0"/>
        <v>158.5249801744647</v>
      </c>
      <c r="S11" s="20">
        <f t="shared" si="1"/>
        <v>162.49008723235528</v>
      </c>
      <c r="T11" s="20">
        <f t="shared" si="2"/>
        <v>3.965107057890563</v>
      </c>
      <c r="U11" s="20">
        <f t="shared" si="3"/>
        <v>103.81086803105151</v>
      </c>
      <c r="V11" s="20">
        <f t="shared" si="4"/>
        <v>4.304869442484121</v>
      </c>
      <c r="W11" s="20">
        <f t="shared" si="5"/>
        <v>108.11573747353565</v>
      </c>
      <c r="X11" s="45"/>
      <c r="Y11" s="45"/>
      <c r="AB11" s="45"/>
    </row>
    <row r="12" spans="2:28" ht="12" customHeight="1">
      <c r="B12" s="187">
        <v>4</v>
      </c>
      <c r="C12" s="295" t="s">
        <v>63</v>
      </c>
      <c r="D12" s="56">
        <v>7947</v>
      </c>
      <c r="E12" s="301">
        <v>6438</v>
      </c>
      <c r="F12" s="56">
        <v>142</v>
      </c>
      <c r="G12" s="391">
        <v>1.7868378004278342</v>
      </c>
      <c r="H12" s="345">
        <v>197</v>
      </c>
      <c r="I12" s="391">
        <v>3.05995650823237</v>
      </c>
      <c r="J12" s="56">
        <v>39</v>
      </c>
      <c r="K12" s="391">
        <v>0.4907512268780672</v>
      </c>
      <c r="L12" s="345">
        <v>15</v>
      </c>
      <c r="M12" s="391">
        <v>0.2329916123019571</v>
      </c>
      <c r="N12" s="123">
        <v>181</v>
      </c>
      <c r="O12" s="391">
        <v>2.277589027305902</v>
      </c>
      <c r="P12" s="382">
        <v>212</v>
      </c>
      <c r="Q12" s="391">
        <v>3.2929481205343274</v>
      </c>
      <c r="R12" s="20">
        <f t="shared" si="0"/>
        <v>3.05995650823237</v>
      </c>
      <c r="S12" s="20">
        <f t="shared" si="1"/>
        <v>3.2929481205343274</v>
      </c>
      <c r="T12" s="20">
        <f t="shared" si="2"/>
        <v>0.23299161230195714</v>
      </c>
      <c r="U12" s="20">
        <f t="shared" si="3"/>
        <v>1.7868378004278345</v>
      </c>
      <c r="V12" s="20">
        <f t="shared" si="4"/>
        <v>0.4907512268780672</v>
      </c>
      <c r="W12" s="20">
        <f t="shared" si="5"/>
        <v>2.2775890273059014</v>
      </c>
      <c r="X12" s="45"/>
      <c r="Y12" s="45"/>
      <c r="AB12" s="45"/>
    </row>
    <row r="13" spans="2:28" ht="12" customHeight="1">
      <c r="B13" s="187">
        <v>5</v>
      </c>
      <c r="C13" s="295" t="s">
        <v>62</v>
      </c>
      <c r="D13" s="56">
        <v>12683</v>
      </c>
      <c r="E13" s="301">
        <v>8423</v>
      </c>
      <c r="F13" s="56">
        <v>411</v>
      </c>
      <c r="G13" s="391">
        <v>3.240558227548687</v>
      </c>
      <c r="H13" s="345">
        <v>405</v>
      </c>
      <c r="I13" s="391">
        <v>4.808263089160632</v>
      </c>
      <c r="J13" s="56">
        <v>28</v>
      </c>
      <c r="K13" s="391">
        <v>0.22076795710793976</v>
      </c>
      <c r="L13" s="345">
        <v>37</v>
      </c>
      <c r="M13" s="391">
        <v>0.4392734180220824</v>
      </c>
      <c r="N13" s="123">
        <v>439</v>
      </c>
      <c r="O13" s="391">
        <v>3.4613261846566266</v>
      </c>
      <c r="P13" s="382">
        <v>442</v>
      </c>
      <c r="Q13" s="391">
        <v>5.247536507182714</v>
      </c>
      <c r="R13" s="20">
        <f t="shared" si="0"/>
        <v>4.808263089160632</v>
      </c>
      <c r="S13" s="20">
        <f t="shared" si="1"/>
        <v>5.247536507182714</v>
      </c>
      <c r="T13" s="20">
        <f t="shared" si="2"/>
        <v>0.4392734180220824</v>
      </c>
      <c r="U13" s="20">
        <f t="shared" si="3"/>
        <v>3.240558227548687</v>
      </c>
      <c r="V13" s="20">
        <f t="shared" si="4"/>
        <v>0.22076795710793976</v>
      </c>
      <c r="W13" s="20">
        <f t="shared" si="5"/>
        <v>3.461326184656627</v>
      </c>
      <c r="X13" s="45"/>
      <c r="Y13" s="45"/>
      <c r="AB13" s="45"/>
    </row>
    <row r="14" spans="2:23" ht="12" customHeight="1">
      <c r="B14" s="187">
        <v>6</v>
      </c>
      <c r="C14" s="295" t="s">
        <v>61</v>
      </c>
      <c r="D14" s="56">
        <v>4095</v>
      </c>
      <c r="E14" s="301">
        <v>4183</v>
      </c>
      <c r="F14" s="56">
        <v>399</v>
      </c>
      <c r="G14" s="391">
        <v>9.743589743589745</v>
      </c>
      <c r="H14" s="345">
        <v>201</v>
      </c>
      <c r="I14" s="391">
        <v>4.805163758068372</v>
      </c>
      <c r="J14" s="56">
        <v>413</v>
      </c>
      <c r="K14" s="391">
        <v>10.085470085470085</v>
      </c>
      <c r="L14" s="345">
        <v>19</v>
      </c>
      <c r="M14" s="391">
        <v>0.45421945971790584</v>
      </c>
      <c r="N14" s="123">
        <v>812</v>
      </c>
      <c r="O14" s="391">
        <v>19.82905982905983</v>
      </c>
      <c r="P14" s="382">
        <v>220</v>
      </c>
      <c r="Q14" s="391">
        <v>5.259383217786278</v>
      </c>
      <c r="R14" s="20">
        <f t="shared" si="0"/>
        <v>4.805163758068372</v>
      </c>
      <c r="S14" s="20">
        <f t="shared" si="1"/>
        <v>5.259383217786278</v>
      </c>
      <c r="T14" s="20">
        <f t="shared" si="2"/>
        <v>0.4542194597179058</v>
      </c>
      <c r="U14" s="20">
        <f t="shared" si="3"/>
        <v>9.743589743589743</v>
      </c>
      <c r="V14" s="20">
        <f t="shared" si="4"/>
        <v>10.085470085470085</v>
      </c>
      <c r="W14" s="20">
        <f t="shared" si="5"/>
        <v>19.82905982905983</v>
      </c>
    </row>
    <row r="15" spans="2:28" ht="12" customHeight="1">
      <c r="B15" s="187">
        <v>7</v>
      </c>
      <c r="C15" s="295" t="s">
        <v>60</v>
      </c>
      <c r="D15" s="56">
        <v>1499</v>
      </c>
      <c r="E15" s="301">
        <v>1882</v>
      </c>
      <c r="F15" s="56">
        <v>158</v>
      </c>
      <c r="G15" s="391">
        <v>10.540360240160107</v>
      </c>
      <c r="H15" s="345">
        <v>107</v>
      </c>
      <c r="I15" s="391">
        <v>5.685441020191286</v>
      </c>
      <c r="J15" s="56">
        <v>14</v>
      </c>
      <c r="K15" s="391">
        <v>0.9339559706470981</v>
      </c>
      <c r="L15" s="345">
        <v>5</v>
      </c>
      <c r="M15" s="391">
        <v>0.2656748140276302</v>
      </c>
      <c r="N15" s="123">
        <v>172</v>
      </c>
      <c r="O15" s="391">
        <v>11.474316210807205</v>
      </c>
      <c r="P15" s="382">
        <v>112</v>
      </c>
      <c r="Q15" s="391">
        <v>5.951115834218916</v>
      </c>
      <c r="R15" s="20">
        <f t="shared" si="0"/>
        <v>5.685441020191286</v>
      </c>
      <c r="S15" s="20">
        <f t="shared" si="1"/>
        <v>5.951115834218916</v>
      </c>
      <c r="T15" s="20">
        <f t="shared" si="2"/>
        <v>0.26567481402763016</v>
      </c>
      <c r="U15" s="20">
        <f t="shared" si="3"/>
        <v>10.540360240160107</v>
      </c>
      <c r="V15" s="20">
        <f t="shared" si="4"/>
        <v>0.933955970647098</v>
      </c>
      <c r="W15" s="20">
        <f t="shared" si="5"/>
        <v>11.474316210807205</v>
      </c>
      <c r="X15" s="45"/>
      <c r="Y15" s="45"/>
      <c r="AB15" s="45"/>
    </row>
    <row r="16" spans="2:28" ht="12" customHeight="1">
      <c r="B16" s="187">
        <v>8</v>
      </c>
      <c r="C16" s="295" t="s">
        <v>59</v>
      </c>
      <c r="D16" s="56">
        <v>2596</v>
      </c>
      <c r="E16" s="301">
        <v>3759</v>
      </c>
      <c r="F16" s="56">
        <v>47</v>
      </c>
      <c r="G16" s="391">
        <v>1.810477657935285</v>
      </c>
      <c r="H16" s="345">
        <v>158</v>
      </c>
      <c r="I16" s="391">
        <v>4.203245544027667</v>
      </c>
      <c r="J16" s="56">
        <v>1</v>
      </c>
      <c r="K16" s="391">
        <v>0.038520801232665644</v>
      </c>
      <c r="L16" s="345">
        <v>3</v>
      </c>
      <c r="M16" s="391">
        <v>0.07980845969672785</v>
      </c>
      <c r="N16" s="123">
        <v>48</v>
      </c>
      <c r="O16" s="391">
        <v>1.848998459167951</v>
      </c>
      <c r="P16" s="382">
        <v>161</v>
      </c>
      <c r="Q16" s="391">
        <v>4.283054003724395</v>
      </c>
      <c r="R16" s="20">
        <f t="shared" si="0"/>
        <v>4.203245544027667</v>
      </c>
      <c r="S16" s="20">
        <f t="shared" si="1"/>
        <v>4.283054003724395</v>
      </c>
      <c r="T16" s="20">
        <f t="shared" si="2"/>
        <v>0.07980845969672785</v>
      </c>
      <c r="U16" s="20">
        <f t="shared" si="3"/>
        <v>1.810477657935285</v>
      </c>
      <c r="V16" s="20">
        <f t="shared" si="4"/>
        <v>0.03852080123266564</v>
      </c>
      <c r="W16" s="20">
        <f t="shared" si="5"/>
        <v>1.8489984591679507</v>
      </c>
      <c r="X16" s="45"/>
      <c r="Y16" s="45"/>
      <c r="AB16" s="45"/>
    </row>
    <row r="17" spans="2:28" ht="12" customHeight="1">
      <c r="B17" s="187">
        <v>9</v>
      </c>
      <c r="C17" s="295" t="s">
        <v>58</v>
      </c>
      <c r="D17" s="56">
        <v>1877</v>
      </c>
      <c r="E17" s="301">
        <v>1469</v>
      </c>
      <c r="F17" s="56">
        <v>211</v>
      </c>
      <c r="G17" s="391">
        <v>11.241342567927544</v>
      </c>
      <c r="H17" s="345">
        <v>85</v>
      </c>
      <c r="I17" s="391">
        <v>5.786249149081008</v>
      </c>
      <c r="J17" s="56">
        <v>52</v>
      </c>
      <c r="K17" s="391">
        <v>2.770378263185935</v>
      </c>
      <c r="L17" s="345">
        <v>4</v>
      </c>
      <c r="M17" s="391">
        <v>0.2722940776038121</v>
      </c>
      <c r="N17" s="123">
        <v>263</v>
      </c>
      <c r="O17" s="391">
        <v>14.011720831113477</v>
      </c>
      <c r="P17" s="382">
        <v>89</v>
      </c>
      <c r="Q17" s="391">
        <v>6.05854322668482</v>
      </c>
      <c r="R17" s="20">
        <f t="shared" si="0"/>
        <v>5.786249149081008</v>
      </c>
      <c r="S17" s="20">
        <f t="shared" si="1"/>
        <v>6.05854322668482</v>
      </c>
      <c r="T17" s="20">
        <f t="shared" si="2"/>
        <v>0.27229407760381213</v>
      </c>
      <c r="U17" s="20">
        <f t="shared" si="3"/>
        <v>11.241342567927544</v>
      </c>
      <c r="V17" s="20">
        <f t="shared" si="4"/>
        <v>2.770378263185935</v>
      </c>
      <c r="W17" s="20">
        <f t="shared" si="5"/>
        <v>14.011720831113479</v>
      </c>
      <c r="X17" s="45"/>
      <c r="Y17" s="45"/>
      <c r="AB17" s="45"/>
    </row>
    <row r="18" spans="2:28" ht="12" customHeight="1">
      <c r="B18" s="187">
        <v>10</v>
      </c>
      <c r="C18" s="295" t="s">
        <v>57</v>
      </c>
      <c r="D18" s="56">
        <v>2632</v>
      </c>
      <c r="E18" s="301">
        <v>2302</v>
      </c>
      <c r="F18" s="56">
        <v>41</v>
      </c>
      <c r="G18" s="391">
        <v>1.5577507598784195</v>
      </c>
      <c r="H18" s="345">
        <v>230</v>
      </c>
      <c r="I18" s="391">
        <v>9.99131190269331</v>
      </c>
      <c r="J18" s="56">
        <v>10</v>
      </c>
      <c r="K18" s="391">
        <v>0.3799392097264438</v>
      </c>
      <c r="L18" s="345">
        <v>15</v>
      </c>
      <c r="M18" s="391">
        <v>0.6516072980017376</v>
      </c>
      <c r="N18" s="123">
        <v>51</v>
      </c>
      <c r="O18" s="391">
        <v>1.937689969604863</v>
      </c>
      <c r="P18" s="382">
        <v>245</v>
      </c>
      <c r="Q18" s="391">
        <v>10.642919200695047</v>
      </c>
      <c r="R18" s="20">
        <f t="shared" si="0"/>
        <v>9.99131190269331</v>
      </c>
      <c r="S18" s="20">
        <f t="shared" si="1"/>
        <v>10.642919200695047</v>
      </c>
      <c r="T18" s="20">
        <f t="shared" si="2"/>
        <v>0.6516072980017377</v>
      </c>
      <c r="U18" s="20">
        <f t="shared" si="3"/>
        <v>1.5577507598784195</v>
      </c>
      <c r="V18" s="20">
        <f t="shared" si="4"/>
        <v>0.3799392097264438</v>
      </c>
      <c r="W18" s="20">
        <f t="shared" si="5"/>
        <v>1.9376899696048633</v>
      </c>
      <c r="X18" s="45"/>
      <c r="Y18" s="45"/>
      <c r="AB18" s="45"/>
    </row>
    <row r="19" spans="2:28" ht="12" customHeight="1">
      <c r="B19" s="187">
        <v>11</v>
      </c>
      <c r="C19" s="295" t="s">
        <v>56</v>
      </c>
      <c r="D19" s="56">
        <v>1406</v>
      </c>
      <c r="E19" s="301">
        <v>1657</v>
      </c>
      <c r="F19" s="56">
        <v>60</v>
      </c>
      <c r="G19" s="391">
        <v>4.267425320056899</v>
      </c>
      <c r="H19" s="345">
        <v>96</v>
      </c>
      <c r="I19" s="391">
        <v>5.793602896801448</v>
      </c>
      <c r="J19" s="56">
        <v>77</v>
      </c>
      <c r="K19" s="391">
        <v>5.476529160739687</v>
      </c>
      <c r="L19" s="345">
        <v>10</v>
      </c>
      <c r="M19" s="391">
        <v>0.6035003017501509</v>
      </c>
      <c r="N19" s="123">
        <v>137</v>
      </c>
      <c r="O19" s="391">
        <v>9.743954480796587</v>
      </c>
      <c r="P19" s="382">
        <v>106</v>
      </c>
      <c r="Q19" s="391">
        <v>6.397103198551599</v>
      </c>
      <c r="R19" s="20">
        <f t="shared" si="0"/>
        <v>5.793602896801448</v>
      </c>
      <c r="S19" s="20">
        <f t="shared" si="1"/>
        <v>6.3971031985516</v>
      </c>
      <c r="T19" s="20">
        <f t="shared" si="2"/>
        <v>0.6035003017501509</v>
      </c>
      <c r="U19" s="20">
        <f t="shared" si="3"/>
        <v>4.267425320056899</v>
      </c>
      <c r="V19" s="20">
        <f t="shared" si="4"/>
        <v>5.476529160739687</v>
      </c>
      <c r="W19" s="20">
        <f t="shared" si="5"/>
        <v>9.743954480796585</v>
      </c>
      <c r="X19" s="45"/>
      <c r="Y19" s="45"/>
      <c r="AB19" s="45"/>
    </row>
    <row r="20" spans="2:28" ht="12" customHeight="1">
      <c r="B20" s="187">
        <v>12</v>
      </c>
      <c r="C20" s="295" t="s">
        <v>55</v>
      </c>
      <c r="D20" s="56">
        <v>4307</v>
      </c>
      <c r="E20" s="301">
        <v>4228</v>
      </c>
      <c r="F20" s="56">
        <v>220</v>
      </c>
      <c r="G20" s="391">
        <v>5.107963779893197</v>
      </c>
      <c r="H20" s="345">
        <v>228</v>
      </c>
      <c r="I20" s="391">
        <v>5.392620624408704</v>
      </c>
      <c r="J20" s="56">
        <v>55</v>
      </c>
      <c r="K20" s="391">
        <v>1.2769909449732992</v>
      </c>
      <c r="L20" s="345">
        <v>120</v>
      </c>
      <c r="M20" s="391">
        <v>2.838221381267739</v>
      </c>
      <c r="N20" s="123">
        <v>275</v>
      </c>
      <c r="O20" s="391">
        <v>6.384954724866497</v>
      </c>
      <c r="P20" s="382">
        <v>348</v>
      </c>
      <c r="Q20" s="391">
        <v>8.230842005676443</v>
      </c>
      <c r="R20" s="20">
        <f t="shared" si="0"/>
        <v>5.392620624408704</v>
      </c>
      <c r="S20" s="20">
        <f t="shared" si="1"/>
        <v>8.230842005676443</v>
      </c>
      <c r="T20" s="20">
        <f t="shared" si="2"/>
        <v>2.838221381267739</v>
      </c>
      <c r="U20" s="20">
        <f t="shared" si="3"/>
        <v>5.107963779893197</v>
      </c>
      <c r="V20" s="20">
        <f t="shared" si="4"/>
        <v>1.2769909449732992</v>
      </c>
      <c r="W20" s="20">
        <f t="shared" si="5"/>
        <v>6.384954724866496</v>
      </c>
      <c r="X20" s="45"/>
      <c r="Y20" s="45"/>
      <c r="AB20" s="45"/>
    </row>
    <row r="21" spans="2:28" ht="12" customHeight="1">
      <c r="B21" s="187">
        <v>13</v>
      </c>
      <c r="C21" s="295" t="s">
        <v>54</v>
      </c>
      <c r="D21" s="56">
        <v>3391</v>
      </c>
      <c r="E21" s="301">
        <v>4656</v>
      </c>
      <c r="F21" s="56">
        <v>1114</v>
      </c>
      <c r="G21" s="391">
        <v>32.85166617516956</v>
      </c>
      <c r="H21" s="345">
        <v>446</v>
      </c>
      <c r="I21" s="391">
        <v>9.579037800687287</v>
      </c>
      <c r="J21" s="56">
        <v>43</v>
      </c>
      <c r="K21" s="391">
        <v>1.2680625184311412</v>
      </c>
      <c r="L21" s="345">
        <v>20</v>
      </c>
      <c r="M21" s="391">
        <v>0.429553264604811</v>
      </c>
      <c r="N21" s="123">
        <v>1157</v>
      </c>
      <c r="O21" s="391">
        <v>34.119728693600706</v>
      </c>
      <c r="P21" s="382">
        <v>466</v>
      </c>
      <c r="Q21" s="391">
        <v>10.008591065292096</v>
      </c>
      <c r="R21" s="20">
        <f t="shared" si="0"/>
        <v>9.579037800687285</v>
      </c>
      <c r="S21" s="20">
        <f t="shared" si="1"/>
        <v>10.008591065292096</v>
      </c>
      <c r="T21" s="20">
        <f t="shared" si="2"/>
        <v>0.42955326460481097</v>
      </c>
      <c r="U21" s="20">
        <f t="shared" si="3"/>
        <v>32.85166617516957</v>
      </c>
      <c r="V21" s="20">
        <f t="shared" si="4"/>
        <v>1.2680625184311412</v>
      </c>
      <c r="W21" s="20">
        <f t="shared" si="5"/>
        <v>34.119728693600706</v>
      </c>
      <c r="X21" s="45"/>
      <c r="Y21" s="45"/>
      <c r="AB21" s="45"/>
    </row>
    <row r="22" spans="2:28" ht="12" customHeight="1">
      <c r="B22" s="187">
        <v>14</v>
      </c>
      <c r="C22" s="295" t="s">
        <v>53</v>
      </c>
      <c r="D22" s="56">
        <v>2685</v>
      </c>
      <c r="E22" s="301">
        <v>3154</v>
      </c>
      <c r="F22" s="56">
        <v>12</v>
      </c>
      <c r="G22" s="391">
        <v>0.44692737430167595</v>
      </c>
      <c r="H22" s="345">
        <v>669</v>
      </c>
      <c r="I22" s="391">
        <v>21.21116043119848</v>
      </c>
      <c r="J22" s="56">
        <v>1</v>
      </c>
      <c r="K22" s="391">
        <v>0.037243947858472994</v>
      </c>
      <c r="L22" s="345">
        <v>33</v>
      </c>
      <c r="M22" s="391">
        <v>1.046290424857324</v>
      </c>
      <c r="N22" s="123">
        <v>13</v>
      </c>
      <c r="O22" s="391">
        <v>0.48417132216014896</v>
      </c>
      <c r="P22" s="382">
        <v>702</v>
      </c>
      <c r="Q22" s="391">
        <v>22.2574508560558</v>
      </c>
      <c r="R22" s="20">
        <f t="shared" si="0"/>
        <v>21.21116043119848</v>
      </c>
      <c r="S22" s="20">
        <f t="shared" si="1"/>
        <v>22.2574508560558</v>
      </c>
      <c r="T22" s="20">
        <f t="shared" si="2"/>
        <v>1.046290424857324</v>
      </c>
      <c r="U22" s="20">
        <f t="shared" si="3"/>
        <v>0.44692737430167595</v>
      </c>
      <c r="V22" s="20">
        <f t="shared" si="4"/>
        <v>0.037243947858473</v>
      </c>
      <c r="W22" s="20">
        <f t="shared" si="5"/>
        <v>0.48417132216014896</v>
      </c>
      <c r="X22" s="45"/>
      <c r="Y22" s="45"/>
      <c r="AB22" s="45"/>
    </row>
    <row r="23" spans="2:28" ht="12" customHeight="1">
      <c r="B23" s="187">
        <v>15</v>
      </c>
      <c r="C23" s="295" t="s">
        <v>52</v>
      </c>
      <c r="D23" s="56">
        <v>4524</v>
      </c>
      <c r="E23" s="301">
        <v>3526</v>
      </c>
      <c r="F23" s="56">
        <v>699</v>
      </c>
      <c r="G23" s="391">
        <v>15.450928381962864</v>
      </c>
      <c r="H23" s="345">
        <v>112</v>
      </c>
      <c r="I23" s="391">
        <v>3.176403857061826</v>
      </c>
      <c r="J23" s="56">
        <v>348</v>
      </c>
      <c r="K23" s="391">
        <v>7.6923076923076925</v>
      </c>
      <c r="L23" s="345">
        <v>15</v>
      </c>
      <c r="M23" s="391">
        <v>0.4254112308564946</v>
      </c>
      <c r="N23" s="123">
        <v>1047</v>
      </c>
      <c r="O23" s="391">
        <v>23.143236074270558</v>
      </c>
      <c r="P23" s="382">
        <v>127</v>
      </c>
      <c r="Q23" s="391">
        <v>3.6018150879183213</v>
      </c>
      <c r="R23" s="20">
        <f t="shared" si="0"/>
        <v>3.1764038570618265</v>
      </c>
      <c r="S23" s="20">
        <f t="shared" si="1"/>
        <v>3.601815087918321</v>
      </c>
      <c r="T23" s="20">
        <f t="shared" si="2"/>
        <v>0.4254112308564946</v>
      </c>
      <c r="U23" s="20">
        <f t="shared" si="3"/>
        <v>15.450928381962864</v>
      </c>
      <c r="V23" s="20">
        <f t="shared" si="4"/>
        <v>7.6923076923076925</v>
      </c>
      <c r="W23" s="20">
        <f t="shared" si="5"/>
        <v>23.143236074270558</v>
      </c>
      <c r="X23" s="45"/>
      <c r="Y23" s="45"/>
      <c r="AB23" s="45"/>
    </row>
    <row r="24" spans="2:28" ht="12" customHeight="1">
      <c r="B24" s="187">
        <v>16</v>
      </c>
      <c r="C24" s="295" t="s">
        <v>51</v>
      </c>
      <c r="D24" s="56">
        <v>2631</v>
      </c>
      <c r="E24" s="301">
        <v>4573</v>
      </c>
      <c r="F24" s="56">
        <v>236</v>
      </c>
      <c r="G24" s="391">
        <v>8.969973394146711</v>
      </c>
      <c r="H24" s="345">
        <v>127</v>
      </c>
      <c r="I24" s="391">
        <v>2.7771703476929805</v>
      </c>
      <c r="J24" s="56">
        <v>4</v>
      </c>
      <c r="K24" s="391">
        <v>0.15203344735841884</v>
      </c>
      <c r="L24" s="345">
        <v>6</v>
      </c>
      <c r="M24" s="391">
        <v>0.1312048983162038</v>
      </c>
      <c r="N24" s="123">
        <v>240</v>
      </c>
      <c r="O24" s="391">
        <v>9.122006841505131</v>
      </c>
      <c r="P24" s="382">
        <v>133</v>
      </c>
      <c r="Q24" s="391">
        <v>2.9083752460091845</v>
      </c>
      <c r="R24" s="20">
        <f t="shared" si="0"/>
        <v>2.7771703476929805</v>
      </c>
      <c r="S24" s="20">
        <f t="shared" si="1"/>
        <v>2.9083752460091845</v>
      </c>
      <c r="T24" s="20">
        <f t="shared" si="2"/>
        <v>0.1312048983162038</v>
      </c>
      <c r="U24" s="20">
        <f t="shared" si="3"/>
        <v>8.969973394146713</v>
      </c>
      <c r="V24" s="20">
        <f t="shared" si="4"/>
        <v>0.15203344735841884</v>
      </c>
      <c r="W24" s="20">
        <f t="shared" si="5"/>
        <v>9.122006841505131</v>
      </c>
      <c r="X24" s="45"/>
      <c r="Y24" s="45"/>
      <c r="AB24" s="45"/>
    </row>
    <row r="25" spans="2:28" ht="12" customHeight="1">
      <c r="B25" s="187">
        <v>17</v>
      </c>
      <c r="C25" s="295" t="s">
        <v>50</v>
      </c>
      <c r="D25" s="56">
        <v>2850</v>
      </c>
      <c r="E25" s="301">
        <v>2123</v>
      </c>
      <c r="F25" s="56">
        <v>281</v>
      </c>
      <c r="G25" s="391">
        <v>9.859649122807019</v>
      </c>
      <c r="H25" s="345">
        <v>330</v>
      </c>
      <c r="I25" s="391">
        <v>15.544041450777202</v>
      </c>
      <c r="J25" s="56">
        <v>76</v>
      </c>
      <c r="K25" s="391">
        <v>2.666666666666667</v>
      </c>
      <c r="L25" s="345">
        <v>117</v>
      </c>
      <c r="M25" s="391">
        <v>5.5110692416391895</v>
      </c>
      <c r="N25" s="123">
        <v>357</v>
      </c>
      <c r="O25" s="391">
        <v>12.526315789473685</v>
      </c>
      <c r="P25" s="382">
        <v>447</v>
      </c>
      <c r="Q25" s="391">
        <v>21.05511069241639</v>
      </c>
      <c r="R25" s="20">
        <f t="shared" si="0"/>
        <v>15.544041450777202</v>
      </c>
      <c r="S25" s="20">
        <f t="shared" si="1"/>
        <v>21.05511069241639</v>
      </c>
      <c r="T25" s="20">
        <f t="shared" si="2"/>
        <v>5.5110692416391895</v>
      </c>
      <c r="U25" s="20">
        <f t="shared" si="3"/>
        <v>9.859649122807017</v>
      </c>
      <c r="V25" s="20">
        <f t="shared" si="4"/>
        <v>2.6666666666666665</v>
      </c>
      <c r="W25" s="20">
        <f t="shared" si="5"/>
        <v>12.526315789473685</v>
      </c>
      <c r="X25" s="45"/>
      <c r="Y25" s="45"/>
      <c r="AB25" s="45"/>
    </row>
    <row r="26" spans="2:28" ht="12" customHeight="1">
      <c r="B26" s="187">
        <v>18</v>
      </c>
      <c r="C26" s="295" t="s">
        <v>49</v>
      </c>
      <c r="D26" s="56">
        <v>3319</v>
      </c>
      <c r="E26" s="301">
        <v>2793</v>
      </c>
      <c r="F26" s="56">
        <v>68</v>
      </c>
      <c r="G26" s="391">
        <v>2.0488098824947274</v>
      </c>
      <c r="H26" s="345">
        <v>150</v>
      </c>
      <c r="I26" s="391">
        <v>5.370569280343716</v>
      </c>
      <c r="J26" s="56">
        <v>5</v>
      </c>
      <c r="K26" s="391">
        <v>0.15064778547755348</v>
      </c>
      <c r="L26" s="345">
        <v>3</v>
      </c>
      <c r="M26" s="391">
        <v>0.10741138560687433</v>
      </c>
      <c r="N26" s="123">
        <v>73</v>
      </c>
      <c r="O26" s="391">
        <v>2.199457667972281</v>
      </c>
      <c r="P26" s="382">
        <v>153</v>
      </c>
      <c r="Q26" s="391">
        <v>5.477980665950591</v>
      </c>
      <c r="R26" s="20">
        <f t="shared" si="0"/>
        <v>5.370569280343717</v>
      </c>
      <c r="S26" s="20">
        <f t="shared" si="1"/>
        <v>5.477980665950591</v>
      </c>
      <c r="T26" s="20">
        <f t="shared" si="2"/>
        <v>0.10741138560687433</v>
      </c>
      <c r="U26" s="20">
        <f t="shared" si="3"/>
        <v>2.0488098824947274</v>
      </c>
      <c r="V26" s="20">
        <f t="shared" si="4"/>
        <v>0.15064778547755348</v>
      </c>
      <c r="W26" s="20">
        <f t="shared" si="5"/>
        <v>2.199457667972281</v>
      </c>
      <c r="X26" s="45"/>
      <c r="Y26" s="45"/>
      <c r="AB26" s="45"/>
    </row>
    <row r="27" spans="2:28" ht="12" customHeight="1">
      <c r="B27" s="187">
        <v>19</v>
      </c>
      <c r="C27" s="295" t="s">
        <v>48</v>
      </c>
      <c r="D27" s="56">
        <v>1963</v>
      </c>
      <c r="E27" s="301">
        <v>1335</v>
      </c>
      <c r="F27" s="56">
        <v>181</v>
      </c>
      <c r="G27" s="391">
        <v>9.220580743759552</v>
      </c>
      <c r="H27" s="345">
        <v>441</v>
      </c>
      <c r="I27" s="391">
        <v>33.03370786516854</v>
      </c>
      <c r="J27" s="56">
        <v>52</v>
      </c>
      <c r="K27" s="391">
        <v>2.6490066225165565</v>
      </c>
      <c r="L27" s="345">
        <v>98</v>
      </c>
      <c r="M27" s="391">
        <v>7.340823970037453</v>
      </c>
      <c r="N27" s="123">
        <v>233</v>
      </c>
      <c r="O27" s="391">
        <v>11.869587366276107</v>
      </c>
      <c r="P27" s="382">
        <v>539</v>
      </c>
      <c r="Q27" s="391">
        <v>40.37453183520599</v>
      </c>
      <c r="R27" s="20">
        <f t="shared" si="0"/>
        <v>33.03370786516854</v>
      </c>
      <c r="S27" s="20">
        <f t="shared" si="1"/>
        <v>40.37453183520599</v>
      </c>
      <c r="T27" s="20">
        <f t="shared" si="2"/>
        <v>7.340823970037453</v>
      </c>
      <c r="U27" s="20">
        <f t="shared" si="3"/>
        <v>9.220580743759552</v>
      </c>
      <c r="V27" s="20">
        <f t="shared" si="4"/>
        <v>2.6490066225165565</v>
      </c>
      <c r="W27" s="20">
        <f t="shared" si="5"/>
        <v>11.869587366276107</v>
      </c>
      <c r="X27" s="45"/>
      <c r="Y27" s="45"/>
      <c r="AB27" s="45"/>
    </row>
    <row r="28" spans="2:28" ht="12" customHeight="1">
      <c r="B28" s="187">
        <v>20</v>
      </c>
      <c r="C28" s="295" t="s">
        <v>47</v>
      </c>
      <c r="D28" s="56">
        <v>6398</v>
      </c>
      <c r="E28" s="301">
        <v>5789</v>
      </c>
      <c r="F28" s="56">
        <v>476</v>
      </c>
      <c r="G28" s="391">
        <v>7.439824945295405</v>
      </c>
      <c r="H28" s="345">
        <v>96</v>
      </c>
      <c r="I28" s="391">
        <v>1.6583174987044393</v>
      </c>
      <c r="J28" s="56">
        <v>16</v>
      </c>
      <c r="K28" s="391">
        <v>0.25007814942169426</v>
      </c>
      <c r="L28" s="345">
        <v>3</v>
      </c>
      <c r="M28" s="391">
        <v>0.05182242183451373</v>
      </c>
      <c r="N28" s="123">
        <v>492</v>
      </c>
      <c r="O28" s="391">
        <v>7.689903094717099</v>
      </c>
      <c r="P28" s="382">
        <v>99</v>
      </c>
      <c r="Q28" s="391">
        <v>1.7101399205389531</v>
      </c>
      <c r="R28" s="20">
        <f t="shared" si="0"/>
        <v>1.6583174987044396</v>
      </c>
      <c r="S28" s="20">
        <f t="shared" si="1"/>
        <v>1.7101399205389531</v>
      </c>
      <c r="T28" s="20">
        <f t="shared" si="2"/>
        <v>0.051822421834513736</v>
      </c>
      <c r="U28" s="20">
        <f t="shared" si="3"/>
        <v>7.439824945295404</v>
      </c>
      <c r="V28" s="20">
        <f t="shared" si="4"/>
        <v>0.25007814942169426</v>
      </c>
      <c r="W28" s="20">
        <f t="shared" si="5"/>
        <v>7.689903094717099</v>
      </c>
      <c r="X28" s="45"/>
      <c r="Y28" s="45"/>
      <c r="AB28" s="45"/>
    </row>
    <row r="29" spans="2:28" ht="12" customHeight="1">
      <c r="B29" s="187">
        <v>21</v>
      </c>
      <c r="C29" s="295" t="s">
        <v>46</v>
      </c>
      <c r="D29" s="56">
        <v>2835</v>
      </c>
      <c r="E29" s="301">
        <v>3296</v>
      </c>
      <c r="F29" s="56">
        <v>89</v>
      </c>
      <c r="G29" s="391">
        <v>3.1393298059964727</v>
      </c>
      <c r="H29" s="345">
        <v>46</v>
      </c>
      <c r="I29" s="391">
        <v>1.3956310679611652</v>
      </c>
      <c r="J29" s="56">
        <v>53</v>
      </c>
      <c r="K29" s="391">
        <v>1.869488536155203</v>
      </c>
      <c r="L29" s="345">
        <v>2</v>
      </c>
      <c r="M29" s="391">
        <v>0.06067961165048543</v>
      </c>
      <c r="N29" s="123">
        <v>142</v>
      </c>
      <c r="O29" s="391">
        <v>5.008818342151676</v>
      </c>
      <c r="P29" s="382">
        <v>48</v>
      </c>
      <c r="Q29" s="391">
        <v>1.4563106796116505</v>
      </c>
      <c r="R29" s="20">
        <f t="shared" si="0"/>
        <v>1.395631067961165</v>
      </c>
      <c r="S29" s="20">
        <f t="shared" si="1"/>
        <v>1.4563106796116505</v>
      </c>
      <c r="T29" s="20">
        <f t="shared" si="2"/>
        <v>0.06067961165048544</v>
      </c>
      <c r="U29" s="20">
        <f t="shared" si="3"/>
        <v>3.1393298059964727</v>
      </c>
      <c r="V29" s="20">
        <f t="shared" si="4"/>
        <v>1.8694885361552027</v>
      </c>
      <c r="W29" s="20">
        <f t="shared" si="5"/>
        <v>5.008818342151676</v>
      </c>
      <c r="X29" s="45"/>
      <c r="Y29" s="45"/>
      <c r="AB29" s="45"/>
    </row>
    <row r="30" spans="2:28" ht="12" customHeight="1">
      <c r="B30" s="187">
        <v>22</v>
      </c>
      <c r="C30" s="295" t="s">
        <v>45</v>
      </c>
      <c r="D30" s="56">
        <v>3298</v>
      </c>
      <c r="E30" s="301">
        <v>6019</v>
      </c>
      <c r="F30" s="56">
        <v>364</v>
      </c>
      <c r="G30" s="391">
        <v>11.036992116434202</v>
      </c>
      <c r="H30" s="345">
        <v>334</v>
      </c>
      <c r="I30" s="391">
        <v>5.549094533975744</v>
      </c>
      <c r="J30" s="56">
        <v>57</v>
      </c>
      <c r="K30" s="391">
        <v>1.7283201940570043</v>
      </c>
      <c r="L30" s="345">
        <v>20</v>
      </c>
      <c r="M30" s="391">
        <v>0.3322811098189068</v>
      </c>
      <c r="N30" s="123">
        <v>421</v>
      </c>
      <c r="O30" s="391">
        <v>12.765312310491206</v>
      </c>
      <c r="P30" s="382">
        <v>354</v>
      </c>
      <c r="Q30" s="391">
        <v>5.88137564379465</v>
      </c>
      <c r="R30" s="20">
        <f t="shared" si="0"/>
        <v>5.549094533975744</v>
      </c>
      <c r="S30" s="20">
        <f t="shared" si="1"/>
        <v>5.88137564379465</v>
      </c>
      <c r="T30" s="20">
        <f t="shared" si="2"/>
        <v>0.3322811098189068</v>
      </c>
      <c r="U30" s="20">
        <f t="shared" si="3"/>
        <v>11.036992116434202</v>
      </c>
      <c r="V30" s="20">
        <f t="shared" si="4"/>
        <v>1.7283201940570043</v>
      </c>
      <c r="W30" s="20">
        <f t="shared" si="5"/>
        <v>12.765312310491208</v>
      </c>
      <c r="X30" s="45"/>
      <c r="Y30" s="45"/>
      <c r="AB30" s="45"/>
    </row>
    <row r="31" spans="2:28" ht="12" customHeight="1">
      <c r="B31" s="187">
        <v>23</v>
      </c>
      <c r="C31" s="295" t="s">
        <v>44</v>
      </c>
      <c r="D31" s="56">
        <v>2498</v>
      </c>
      <c r="E31" s="301">
        <v>3891</v>
      </c>
      <c r="F31" s="56">
        <v>287</v>
      </c>
      <c r="G31" s="391">
        <v>11.489191353082466</v>
      </c>
      <c r="H31" s="345">
        <v>2798</v>
      </c>
      <c r="I31" s="391">
        <v>71.90953482395271</v>
      </c>
      <c r="J31" s="56">
        <v>105</v>
      </c>
      <c r="K31" s="391">
        <v>4.2033626901521215</v>
      </c>
      <c r="L31" s="345">
        <v>659</v>
      </c>
      <c r="M31" s="391">
        <v>16.936520174762272</v>
      </c>
      <c r="N31" s="123">
        <v>392</v>
      </c>
      <c r="O31" s="391">
        <v>15.692554043234589</v>
      </c>
      <c r="P31" s="382">
        <v>3457</v>
      </c>
      <c r="Q31" s="391">
        <v>88.84605499871499</v>
      </c>
      <c r="R31" s="20">
        <f t="shared" si="0"/>
        <v>71.90953482395271</v>
      </c>
      <c r="S31" s="20">
        <f t="shared" si="1"/>
        <v>88.84605499871499</v>
      </c>
      <c r="T31" s="20">
        <f t="shared" si="2"/>
        <v>16.936520174762272</v>
      </c>
      <c r="U31" s="20">
        <f t="shared" si="3"/>
        <v>11.489191353082466</v>
      </c>
      <c r="V31" s="20">
        <f t="shared" si="4"/>
        <v>4.2033626901521215</v>
      </c>
      <c r="W31" s="20">
        <f t="shared" si="5"/>
        <v>15.692554043234587</v>
      </c>
      <c r="X31" s="45"/>
      <c r="Y31" s="45"/>
      <c r="AB31" s="45"/>
    </row>
    <row r="32" spans="2:28" ht="12" customHeight="1">
      <c r="B32" s="187">
        <v>24</v>
      </c>
      <c r="C32" s="295" t="s">
        <v>43</v>
      </c>
      <c r="D32" s="56">
        <v>1286</v>
      </c>
      <c r="E32" s="301">
        <v>1050</v>
      </c>
      <c r="F32" s="56">
        <v>17</v>
      </c>
      <c r="G32" s="391">
        <v>1.3219284603421462</v>
      </c>
      <c r="H32" s="345">
        <v>154</v>
      </c>
      <c r="I32" s="391">
        <v>14.666666666666666</v>
      </c>
      <c r="J32" s="56">
        <v>0</v>
      </c>
      <c r="K32" s="391">
        <v>0</v>
      </c>
      <c r="L32" s="345">
        <v>38</v>
      </c>
      <c r="M32" s="391">
        <v>3.619047619047619</v>
      </c>
      <c r="N32" s="123">
        <v>17</v>
      </c>
      <c r="O32" s="391">
        <v>1.3219284603421462</v>
      </c>
      <c r="P32" s="382">
        <v>192</v>
      </c>
      <c r="Q32" s="391">
        <v>18.285714285714285</v>
      </c>
      <c r="R32" s="20">
        <f t="shared" si="0"/>
        <v>14.666666666666666</v>
      </c>
      <c r="S32" s="20">
        <f t="shared" si="1"/>
        <v>18.285714285714285</v>
      </c>
      <c r="T32" s="20">
        <f t="shared" si="2"/>
        <v>3.619047619047619</v>
      </c>
      <c r="U32" s="20">
        <f t="shared" si="3"/>
        <v>1.3219284603421462</v>
      </c>
      <c r="V32" s="20">
        <f t="shared" si="4"/>
        <v>0</v>
      </c>
      <c r="W32" s="20">
        <f t="shared" si="5"/>
        <v>1.3219284603421462</v>
      </c>
      <c r="X32" s="45"/>
      <c r="Y32" s="45"/>
      <c r="AB32" s="45"/>
    </row>
    <row r="33" spans="2:28" ht="12" customHeight="1">
      <c r="B33" s="187">
        <v>25</v>
      </c>
      <c r="C33" s="295" t="s">
        <v>42</v>
      </c>
      <c r="D33" s="56">
        <v>2295</v>
      </c>
      <c r="E33" s="301">
        <v>2577</v>
      </c>
      <c r="F33" s="56">
        <v>879</v>
      </c>
      <c r="G33" s="391">
        <v>38.30065359477125</v>
      </c>
      <c r="H33" s="345">
        <v>145</v>
      </c>
      <c r="I33" s="391">
        <v>5.626697710516105</v>
      </c>
      <c r="J33" s="56">
        <v>1104</v>
      </c>
      <c r="K33" s="391">
        <v>48.10457516339869</v>
      </c>
      <c r="L33" s="345">
        <v>24</v>
      </c>
      <c r="M33" s="391">
        <v>0.9313154831199069</v>
      </c>
      <c r="N33" s="123">
        <v>1983</v>
      </c>
      <c r="O33" s="391">
        <v>86.40522875816994</v>
      </c>
      <c r="P33" s="382">
        <v>169</v>
      </c>
      <c r="Q33" s="391">
        <v>6.558013193636011</v>
      </c>
      <c r="R33" s="20">
        <f t="shared" si="0"/>
        <v>5.626697710516104</v>
      </c>
      <c r="S33" s="20">
        <f t="shared" si="1"/>
        <v>6.558013193636011</v>
      </c>
      <c r="T33" s="20">
        <f t="shared" si="2"/>
        <v>0.9313154831199069</v>
      </c>
      <c r="U33" s="20">
        <f t="shared" si="3"/>
        <v>38.30065359477124</v>
      </c>
      <c r="V33" s="20">
        <f t="shared" si="4"/>
        <v>48.10457516339869</v>
      </c>
      <c r="W33" s="20">
        <f t="shared" si="5"/>
        <v>86.40522875816994</v>
      </c>
      <c r="X33" s="45"/>
      <c r="Y33" s="45"/>
      <c r="AB33" s="45"/>
    </row>
    <row r="34" spans="2:23" ht="12" customHeight="1">
      <c r="B34" s="187">
        <v>26</v>
      </c>
      <c r="C34" s="295" t="s">
        <v>41</v>
      </c>
      <c r="D34" s="56">
        <v>7573</v>
      </c>
      <c r="E34" s="301">
        <v>5448</v>
      </c>
      <c r="F34" s="56">
        <v>438</v>
      </c>
      <c r="G34" s="391">
        <v>5.783705268717814</v>
      </c>
      <c r="H34" s="345">
        <v>74</v>
      </c>
      <c r="I34" s="391">
        <v>1.3582966226138031</v>
      </c>
      <c r="J34" s="56">
        <v>36</v>
      </c>
      <c r="K34" s="391">
        <v>0.47537303578502577</v>
      </c>
      <c r="L34" s="345">
        <v>3</v>
      </c>
      <c r="M34" s="391">
        <v>0.05506607929515419</v>
      </c>
      <c r="N34" s="123">
        <v>474</v>
      </c>
      <c r="O34" s="391">
        <v>6.2590783045028395</v>
      </c>
      <c r="P34" s="382">
        <v>77</v>
      </c>
      <c r="Q34" s="391">
        <v>1.4133627019089574</v>
      </c>
      <c r="R34" s="20">
        <f t="shared" si="0"/>
        <v>1.3582966226138031</v>
      </c>
      <c r="S34" s="20">
        <f t="shared" si="1"/>
        <v>1.4133627019089574</v>
      </c>
      <c r="T34" s="20">
        <f t="shared" si="2"/>
        <v>0.05506607929515418</v>
      </c>
      <c r="U34" s="20">
        <f t="shared" si="3"/>
        <v>5.783705268717814</v>
      </c>
      <c r="V34" s="20">
        <f t="shared" si="4"/>
        <v>0.47537303578502577</v>
      </c>
      <c r="W34" s="20">
        <f t="shared" si="5"/>
        <v>6.259078304502839</v>
      </c>
    </row>
    <row r="35" spans="2:28" ht="12" customHeight="1">
      <c r="B35" s="187">
        <v>27</v>
      </c>
      <c r="C35" s="295" t="s">
        <v>40</v>
      </c>
      <c r="D35" s="56">
        <v>1579</v>
      </c>
      <c r="E35" s="301">
        <v>1274</v>
      </c>
      <c r="F35" s="56">
        <v>65</v>
      </c>
      <c r="G35" s="391">
        <v>4.116529449018366</v>
      </c>
      <c r="H35" s="345">
        <v>198</v>
      </c>
      <c r="I35" s="391">
        <v>15.541601255886969</v>
      </c>
      <c r="J35" s="56">
        <v>22</v>
      </c>
      <c r="K35" s="391">
        <v>1.3932868904369855</v>
      </c>
      <c r="L35" s="345">
        <v>130</v>
      </c>
      <c r="M35" s="391">
        <v>10.204081632653061</v>
      </c>
      <c r="N35" s="123">
        <v>87</v>
      </c>
      <c r="O35" s="391">
        <v>5.509816339455352</v>
      </c>
      <c r="P35" s="382">
        <v>328</v>
      </c>
      <c r="Q35" s="391">
        <v>25.745682888540035</v>
      </c>
      <c r="R35" s="20">
        <f t="shared" si="0"/>
        <v>15.54160125588697</v>
      </c>
      <c r="S35" s="20">
        <f t="shared" si="1"/>
        <v>25.74568288854003</v>
      </c>
      <c r="T35" s="20">
        <f t="shared" si="2"/>
        <v>10.204081632653061</v>
      </c>
      <c r="U35" s="20">
        <f t="shared" si="3"/>
        <v>4.116529449018366</v>
      </c>
      <c r="V35" s="20">
        <f t="shared" si="4"/>
        <v>1.3932868904369855</v>
      </c>
      <c r="W35" s="20">
        <f t="shared" si="5"/>
        <v>5.509816339455352</v>
      </c>
      <c r="X35" s="45"/>
      <c r="Y35" s="45"/>
      <c r="AB35" s="45"/>
    </row>
    <row r="36" spans="2:23" ht="12" customHeight="1">
      <c r="B36" s="410"/>
      <c r="C36" s="409" t="s">
        <v>13</v>
      </c>
      <c r="D36" s="407">
        <v>97302</v>
      </c>
      <c r="E36" s="407">
        <v>94631</v>
      </c>
      <c r="F36" s="407">
        <v>8713</v>
      </c>
      <c r="G36" s="386">
        <v>8.954594972354114</v>
      </c>
      <c r="H36" s="408">
        <v>10116</v>
      </c>
      <c r="I36" s="386">
        <v>10.689943041920724</v>
      </c>
      <c r="J36" s="407">
        <v>3077</v>
      </c>
      <c r="K36" s="386">
        <v>3.162319376785678</v>
      </c>
      <c r="L36" s="408">
        <v>1490</v>
      </c>
      <c r="M36" s="386">
        <v>1.5745368853758281</v>
      </c>
      <c r="N36" s="407">
        <v>11790</v>
      </c>
      <c r="O36" s="386">
        <v>12.116914349139792</v>
      </c>
      <c r="P36" s="406">
        <v>11606</v>
      </c>
      <c r="Q36" s="386">
        <v>12.264479927296552</v>
      </c>
      <c r="R36" s="20">
        <f t="shared" si="0"/>
        <v>10.689943041920724</v>
      </c>
      <c r="S36" s="20">
        <f t="shared" si="1"/>
        <v>12.264479927296552</v>
      </c>
      <c r="T36" s="20">
        <f t="shared" si="2"/>
        <v>1.5745368853758281</v>
      </c>
      <c r="U36" s="20">
        <f t="shared" si="3"/>
        <v>8.954594972354114</v>
      </c>
      <c r="V36" s="20">
        <f t="shared" si="4"/>
        <v>3.1623193767856774</v>
      </c>
      <c r="W36" s="20">
        <f t="shared" si="5"/>
        <v>12.116914349139792</v>
      </c>
    </row>
    <row r="37" ht="12.75">
      <c r="D37" s="45"/>
    </row>
    <row r="38" ht="12.75">
      <c r="C38" s="1" t="s">
        <v>499</v>
      </c>
    </row>
  </sheetData>
  <sheetProtection/>
  <mergeCells count="17">
    <mergeCell ref="E6:E7"/>
    <mergeCell ref="F6:G6"/>
    <mergeCell ref="H6:I6"/>
    <mergeCell ref="J6:K6"/>
    <mergeCell ref="A2:Q2"/>
    <mergeCell ref="A3:Q3"/>
    <mergeCell ref="A4:Q4"/>
    <mergeCell ref="B5:B7"/>
    <mergeCell ref="C5:C7"/>
    <mergeCell ref="D5:E5"/>
    <mergeCell ref="F5:I5"/>
    <mergeCell ref="J5:M5"/>
    <mergeCell ref="N5:Q5"/>
    <mergeCell ref="D6:D7"/>
    <mergeCell ref="L6:M6"/>
    <mergeCell ref="N6:O6"/>
    <mergeCell ref="P6:Q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C13">
      <selection activeCell="N30" sqref="N30"/>
    </sheetView>
  </sheetViews>
  <sheetFormatPr defaultColWidth="9.00390625" defaultRowHeight="12.75" outlineLevelRow="1"/>
  <cols>
    <col min="1" max="1" width="3.25390625" style="1" customWidth="1"/>
    <col min="2" max="2" width="27.125" style="1" customWidth="1"/>
    <col min="3" max="4" width="9.125" style="1" customWidth="1"/>
    <col min="5" max="6" width="7.75390625" style="1" customWidth="1"/>
    <col min="7" max="7" width="8.125" style="1" customWidth="1"/>
    <col min="8" max="10" width="7.75390625" style="1" customWidth="1"/>
    <col min="11" max="12" width="8.375" style="1" customWidth="1"/>
    <col min="13" max="13" width="8.25390625" style="1" customWidth="1"/>
    <col min="14" max="14" width="7.75390625" style="1" customWidth="1"/>
    <col min="15" max="16" width="8.125" style="1" customWidth="1"/>
    <col min="17" max="23" width="4.25390625" style="1" customWidth="1"/>
    <col min="24" max="16384" width="9.125" style="1" customWidth="1"/>
  </cols>
  <sheetData>
    <row r="1" spans="15:16" ht="12.75">
      <c r="O1" s="512" t="s">
        <v>539</v>
      </c>
      <c r="P1" s="512"/>
    </row>
    <row r="2" spans="1:17" ht="34.5" customHeight="1">
      <c r="A2" s="453" t="s">
        <v>538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25"/>
    </row>
    <row r="3" ht="7.5" customHeight="1"/>
    <row r="4" ht="7.5" customHeight="1"/>
    <row r="5" spans="1:16" ht="36.75" customHeight="1">
      <c r="A5" s="616" t="s">
        <v>2</v>
      </c>
      <c r="B5" s="592" t="s">
        <v>78</v>
      </c>
      <c r="C5" s="592" t="s">
        <v>514</v>
      </c>
      <c r="D5" s="592"/>
      <c r="E5" s="608" t="s">
        <v>513</v>
      </c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</row>
    <row r="6" spans="1:16" ht="32.25" customHeight="1">
      <c r="A6" s="616"/>
      <c r="B6" s="592"/>
      <c r="C6" s="592" t="s">
        <v>4</v>
      </c>
      <c r="D6" s="592" t="s">
        <v>5</v>
      </c>
      <c r="E6" s="608" t="s">
        <v>512</v>
      </c>
      <c r="F6" s="608"/>
      <c r="G6" s="535" t="s">
        <v>218</v>
      </c>
      <c r="H6" s="535"/>
      <c r="I6" s="608" t="s">
        <v>477</v>
      </c>
      <c r="J6" s="608"/>
      <c r="K6" s="535" t="s">
        <v>218</v>
      </c>
      <c r="L6" s="535"/>
      <c r="M6" s="592" t="s">
        <v>511</v>
      </c>
      <c r="N6" s="592"/>
      <c r="O6" s="535" t="s">
        <v>218</v>
      </c>
      <c r="P6" s="535"/>
    </row>
    <row r="7" spans="1:16" ht="45.75" customHeight="1">
      <c r="A7" s="616"/>
      <c r="B7" s="592"/>
      <c r="C7" s="592"/>
      <c r="D7" s="592"/>
      <c r="E7" s="317" t="s">
        <v>4</v>
      </c>
      <c r="F7" s="317" t="s">
        <v>5</v>
      </c>
      <c r="G7" s="105" t="s">
        <v>4</v>
      </c>
      <c r="H7" s="105" t="s">
        <v>5</v>
      </c>
      <c r="I7" s="317" t="s">
        <v>4</v>
      </c>
      <c r="J7" s="317" t="s">
        <v>5</v>
      </c>
      <c r="K7" s="105" t="s">
        <v>4</v>
      </c>
      <c r="L7" s="105" t="s">
        <v>5</v>
      </c>
      <c r="M7" s="317" t="s">
        <v>4</v>
      </c>
      <c r="N7" s="317" t="s">
        <v>5</v>
      </c>
      <c r="O7" s="105" t="s">
        <v>4</v>
      </c>
      <c r="P7" s="105" t="s">
        <v>5</v>
      </c>
    </row>
    <row r="8" spans="1:16" ht="12.75">
      <c r="A8" s="423" t="s">
        <v>8</v>
      </c>
      <c r="B8" s="423" t="s">
        <v>9</v>
      </c>
      <c r="C8" s="423">
        <v>1</v>
      </c>
      <c r="D8" s="423">
        <v>2</v>
      </c>
      <c r="E8" s="423">
        <v>3</v>
      </c>
      <c r="F8" s="423">
        <v>4</v>
      </c>
      <c r="G8" s="424">
        <v>5</v>
      </c>
      <c r="H8" s="424">
        <v>6</v>
      </c>
      <c r="I8" s="423">
        <v>7</v>
      </c>
      <c r="J8" s="423">
        <v>8</v>
      </c>
      <c r="K8" s="424">
        <v>9</v>
      </c>
      <c r="L8" s="424">
        <v>10</v>
      </c>
      <c r="M8" s="423">
        <v>11</v>
      </c>
      <c r="N8" s="423">
        <v>12</v>
      </c>
      <c r="O8" s="424">
        <v>13</v>
      </c>
      <c r="P8" s="424">
        <v>14</v>
      </c>
    </row>
    <row r="9" spans="1:27" ht="12.75" customHeight="1" outlineLevel="1">
      <c r="A9" s="423">
        <v>1</v>
      </c>
      <c r="B9" s="295" t="s">
        <v>66</v>
      </c>
      <c r="C9" s="31">
        <v>3835</v>
      </c>
      <c r="D9" s="422">
        <v>4359</v>
      </c>
      <c r="E9" s="31">
        <v>151</v>
      </c>
      <c r="F9" s="56">
        <v>239</v>
      </c>
      <c r="G9" s="254">
        <v>3.9374185136897</v>
      </c>
      <c r="H9" s="254">
        <v>5.4829089240651525</v>
      </c>
      <c r="I9" s="31">
        <v>1</v>
      </c>
      <c r="J9" s="56">
        <v>4</v>
      </c>
      <c r="K9" s="254">
        <v>0.02607561929595828</v>
      </c>
      <c r="L9" s="254">
        <v>0.09176416609314063</v>
      </c>
      <c r="M9" s="31">
        <v>152</v>
      </c>
      <c r="N9" s="422">
        <v>243</v>
      </c>
      <c r="O9" s="254">
        <v>3.9634941329856583</v>
      </c>
      <c r="P9" s="254">
        <v>5.574673090158293</v>
      </c>
      <c r="Q9" s="417">
        <f aca="true" t="shared" si="0" ref="Q9:Q36">SUM(E9*100/C9)</f>
        <v>3.9374185136897</v>
      </c>
      <c r="R9" s="417">
        <f aca="true" t="shared" si="1" ref="R9:R36">SUM(F9*100/D9)</f>
        <v>5.4829089240651525</v>
      </c>
      <c r="S9" s="417">
        <f aca="true" t="shared" si="2" ref="S9:S36">SUM(I9*100/C9)</f>
        <v>0.02607561929595828</v>
      </c>
      <c r="T9" s="417">
        <f aca="true" t="shared" si="3" ref="T9:T36">SUM(J9*100/D9)</f>
        <v>0.09176416609314063</v>
      </c>
      <c r="U9" s="417">
        <f aca="true" t="shared" si="4" ref="U9:U36">SUM(M9*100/C9)</f>
        <v>3.9634941329856583</v>
      </c>
      <c r="V9" s="20">
        <f aca="true" t="shared" si="5" ref="V9:V36">SUM(N9*100/D9)</f>
        <v>5.574673090158293</v>
      </c>
      <c r="W9" s="20"/>
      <c r="X9" s="20"/>
      <c r="Y9" s="45"/>
      <c r="Z9" s="45"/>
      <c r="AA9" s="45"/>
    </row>
    <row r="10" spans="1:27" ht="12.75" outlineLevel="1">
      <c r="A10" s="423">
        <v>2</v>
      </c>
      <c r="B10" s="295" t="s">
        <v>65</v>
      </c>
      <c r="C10" s="31">
        <v>1804</v>
      </c>
      <c r="D10" s="422">
        <v>3671</v>
      </c>
      <c r="E10" s="31">
        <v>72</v>
      </c>
      <c r="F10" s="56">
        <v>67</v>
      </c>
      <c r="G10" s="254">
        <v>3.991130820399113</v>
      </c>
      <c r="H10" s="254">
        <v>1.8251157722691365</v>
      </c>
      <c r="I10" s="31">
        <v>0</v>
      </c>
      <c r="J10" s="56">
        <v>0</v>
      </c>
      <c r="K10" s="254">
        <v>0</v>
      </c>
      <c r="L10" s="254">
        <v>0</v>
      </c>
      <c r="M10" s="31">
        <v>72</v>
      </c>
      <c r="N10" s="422">
        <v>67</v>
      </c>
      <c r="O10" s="254">
        <v>3.991130820399113</v>
      </c>
      <c r="P10" s="254">
        <v>1.8251157722691365</v>
      </c>
      <c r="Q10" s="417">
        <f t="shared" si="0"/>
        <v>3.991130820399113</v>
      </c>
      <c r="R10" s="417">
        <f t="shared" si="1"/>
        <v>1.8251157722691365</v>
      </c>
      <c r="S10" s="417">
        <f t="shared" si="2"/>
        <v>0</v>
      </c>
      <c r="T10" s="417">
        <f t="shared" si="3"/>
        <v>0</v>
      </c>
      <c r="U10" s="417">
        <f t="shared" si="4"/>
        <v>3.991130820399113</v>
      </c>
      <c r="V10" s="20">
        <f t="shared" si="5"/>
        <v>1.8251157722691365</v>
      </c>
      <c r="W10" s="20"/>
      <c r="X10" s="20"/>
      <c r="Y10" s="45"/>
      <c r="Z10" s="45"/>
      <c r="AA10" s="45"/>
    </row>
    <row r="11" spans="1:27" ht="12.75" outlineLevel="1">
      <c r="A11" s="423">
        <v>3</v>
      </c>
      <c r="B11" s="295" t="s">
        <v>64</v>
      </c>
      <c r="C11" s="31">
        <v>731</v>
      </c>
      <c r="D11" s="422">
        <v>2701</v>
      </c>
      <c r="E11" s="31">
        <v>11</v>
      </c>
      <c r="F11" s="56">
        <v>25</v>
      </c>
      <c r="G11" s="254">
        <v>1.5047879616963065</v>
      </c>
      <c r="H11" s="254">
        <v>0.9255831173639393</v>
      </c>
      <c r="I11" s="31">
        <v>0</v>
      </c>
      <c r="J11" s="56">
        <v>0</v>
      </c>
      <c r="K11" s="254">
        <v>0</v>
      </c>
      <c r="L11" s="254">
        <v>0</v>
      </c>
      <c r="M11" s="31">
        <v>11</v>
      </c>
      <c r="N11" s="422">
        <v>25</v>
      </c>
      <c r="O11" s="254">
        <v>1.5047879616963065</v>
      </c>
      <c r="P11" s="254">
        <v>0.9255831173639393</v>
      </c>
      <c r="Q11" s="417">
        <f t="shared" si="0"/>
        <v>1.5047879616963065</v>
      </c>
      <c r="R11" s="417">
        <f t="shared" si="1"/>
        <v>0.9255831173639393</v>
      </c>
      <c r="S11" s="417">
        <f t="shared" si="2"/>
        <v>0</v>
      </c>
      <c r="T11" s="417">
        <f t="shared" si="3"/>
        <v>0</v>
      </c>
      <c r="U11" s="417">
        <f t="shared" si="4"/>
        <v>1.5047879616963065</v>
      </c>
      <c r="V11" s="20">
        <f t="shared" si="5"/>
        <v>0.9255831173639393</v>
      </c>
      <c r="W11" s="20"/>
      <c r="X11" s="20"/>
      <c r="Y11" s="45"/>
      <c r="Z11" s="45"/>
      <c r="AA11" s="45"/>
    </row>
    <row r="12" spans="1:27" ht="12.75" outlineLevel="1">
      <c r="A12" s="423">
        <v>4</v>
      </c>
      <c r="B12" s="295" t="s">
        <v>63</v>
      </c>
      <c r="C12" s="31">
        <v>5544</v>
      </c>
      <c r="D12" s="422">
        <v>5811</v>
      </c>
      <c r="E12" s="31">
        <v>143</v>
      </c>
      <c r="F12" s="56">
        <v>318</v>
      </c>
      <c r="G12" s="254">
        <v>2.5793650793650795</v>
      </c>
      <c r="H12" s="254">
        <v>5.4723799690242645</v>
      </c>
      <c r="I12" s="31">
        <v>2</v>
      </c>
      <c r="J12" s="56">
        <v>10</v>
      </c>
      <c r="K12" s="254">
        <v>0.03607503607503607</v>
      </c>
      <c r="L12" s="254">
        <v>0.17208742040956806</v>
      </c>
      <c r="M12" s="31">
        <v>145</v>
      </c>
      <c r="N12" s="422">
        <v>328</v>
      </c>
      <c r="O12" s="254">
        <v>2.6154401154401152</v>
      </c>
      <c r="P12" s="254">
        <v>5.644467389433832</v>
      </c>
      <c r="Q12" s="417">
        <f t="shared" si="0"/>
        <v>2.5793650793650795</v>
      </c>
      <c r="R12" s="417">
        <f t="shared" si="1"/>
        <v>5.4723799690242645</v>
      </c>
      <c r="S12" s="417">
        <f t="shared" si="2"/>
        <v>0.03607503607503607</v>
      </c>
      <c r="T12" s="417">
        <f t="shared" si="3"/>
        <v>0.17208742040956806</v>
      </c>
      <c r="U12" s="417">
        <f t="shared" si="4"/>
        <v>2.6154401154401152</v>
      </c>
      <c r="V12" s="20">
        <f t="shared" si="5"/>
        <v>5.644467389433832</v>
      </c>
      <c r="W12" s="20"/>
      <c r="X12" s="20"/>
      <c r="Y12" s="45"/>
      <c r="Z12" s="45"/>
      <c r="AA12" s="45"/>
    </row>
    <row r="13" spans="1:27" ht="12.75" outlineLevel="1">
      <c r="A13" s="423">
        <v>5</v>
      </c>
      <c r="B13" s="295" t="s">
        <v>62</v>
      </c>
      <c r="C13" s="31">
        <v>13427</v>
      </c>
      <c r="D13" s="422">
        <v>12086</v>
      </c>
      <c r="E13" s="31">
        <v>133</v>
      </c>
      <c r="F13" s="56">
        <v>347</v>
      </c>
      <c r="G13" s="254">
        <v>0.9905414463394653</v>
      </c>
      <c r="H13" s="254">
        <v>2.8710905179546584</v>
      </c>
      <c r="I13" s="31">
        <v>8</v>
      </c>
      <c r="J13" s="56">
        <v>7</v>
      </c>
      <c r="K13" s="254">
        <v>0.05958144038132122</v>
      </c>
      <c r="L13" s="254">
        <v>0.057918252523581</v>
      </c>
      <c r="M13" s="31">
        <v>141</v>
      </c>
      <c r="N13" s="422">
        <v>354</v>
      </c>
      <c r="O13" s="254">
        <v>1.0501228867207866</v>
      </c>
      <c r="P13" s="254">
        <v>2.9290087704782395</v>
      </c>
      <c r="Q13" s="417">
        <f t="shared" si="0"/>
        <v>0.9905414463394653</v>
      </c>
      <c r="R13" s="417">
        <f t="shared" si="1"/>
        <v>2.8710905179546584</v>
      </c>
      <c r="S13" s="417">
        <f t="shared" si="2"/>
        <v>0.05958144038132122</v>
      </c>
      <c r="T13" s="417">
        <f t="shared" si="3"/>
        <v>0.057918252523581</v>
      </c>
      <c r="U13" s="417">
        <f t="shared" si="4"/>
        <v>1.0501228867207866</v>
      </c>
      <c r="V13" s="20">
        <f t="shared" si="5"/>
        <v>2.9290087704782395</v>
      </c>
      <c r="W13" s="20"/>
      <c r="X13" s="20"/>
      <c r="Y13" s="45"/>
      <c r="Z13" s="45"/>
      <c r="AA13" s="45"/>
    </row>
    <row r="14" spans="1:27" ht="12.75" outlineLevel="1">
      <c r="A14" s="423">
        <v>6</v>
      </c>
      <c r="B14" s="295" t="s">
        <v>61</v>
      </c>
      <c r="C14" s="31">
        <v>2538</v>
      </c>
      <c r="D14" s="422">
        <v>2238</v>
      </c>
      <c r="E14" s="31">
        <v>57</v>
      </c>
      <c r="F14" s="56">
        <v>129</v>
      </c>
      <c r="G14" s="254">
        <v>2.2458628841607564</v>
      </c>
      <c r="H14" s="254">
        <v>5.7640750670241285</v>
      </c>
      <c r="I14" s="31">
        <v>0</v>
      </c>
      <c r="J14" s="56">
        <v>5</v>
      </c>
      <c r="K14" s="254">
        <v>0</v>
      </c>
      <c r="L14" s="254">
        <v>0.22341376228775692</v>
      </c>
      <c r="M14" s="31">
        <v>57</v>
      </c>
      <c r="N14" s="422">
        <v>134</v>
      </c>
      <c r="O14" s="254">
        <v>2.2458628841607564</v>
      </c>
      <c r="P14" s="254">
        <v>5.987488829311886</v>
      </c>
      <c r="Q14" s="417">
        <f t="shared" si="0"/>
        <v>2.2458628841607564</v>
      </c>
      <c r="R14" s="417">
        <f t="shared" si="1"/>
        <v>5.7640750670241285</v>
      </c>
      <c r="S14" s="417">
        <f t="shared" si="2"/>
        <v>0</v>
      </c>
      <c r="T14" s="417">
        <f t="shared" si="3"/>
        <v>0.22341376228775692</v>
      </c>
      <c r="U14" s="417">
        <f t="shared" si="4"/>
        <v>2.2458628841607564</v>
      </c>
      <c r="V14" s="20">
        <f t="shared" si="5"/>
        <v>5.987488829311886</v>
      </c>
      <c r="W14" s="20"/>
      <c r="X14" s="20"/>
      <c r="Y14" s="45"/>
      <c r="Z14" s="45"/>
      <c r="AA14" s="45"/>
    </row>
    <row r="15" spans="1:27" ht="12.75" outlineLevel="1">
      <c r="A15" s="423">
        <v>7</v>
      </c>
      <c r="B15" s="295" t="s">
        <v>60</v>
      </c>
      <c r="C15" s="31">
        <v>1814</v>
      </c>
      <c r="D15" s="422">
        <v>6286</v>
      </c>
      <c r="E15" s="31">
        <v>31</v>
      </c>
      <c r="F15" s="56">
        <v>56</v>
      </c>
      <c r="G15" s="254">
        <v>1.7089305402425579</v>
      </c>
      <c r="H15" s="254">
        <v>0.89086859688196</v>
      </c>
      <c r="I15" s="31">
        <v>1</v>
      </c>
      <c r="J15" s="56">
        <v>0</v>
      </c>
      <c r="K15" s="254">
        <v>0.05512679162072767</v>
      </c>
      <c r="L15" s="254">
        <v>0</v>
      </c>
      <c r="M15" s="31">
        <v>32</v>
      </c>
      <c r="N15" s="422">
        <v>56</v>
      </c>
      <c r="O15" s="254">
        <v>1.7640573318632855</v>
      </c>
      <c r="P15" s="254">
        <v>0.89086859688196</v>
      </c>
      <c r="Q15" s="417">
        <f t="shared" si="0"/>
        <v>1.7089305402425579</v>
      </c>
      <c r="R15" s="417">
        <f t="shared" si="1"/>
        <v>0.89086859688196</v>
      </c>
      <c r="S15" s="417">
        <f t="shared" si="2"/>
        <v>0.05512679162072767</v>
      </c>
      <c r="T15" s="417">
        <f t="shared" si="3"/>
        <v>0</v>
      </c>
      <c r="U15" s="417">
        <f t="shared" si="4"/>
        <v>1.7640573318632855</v>
      </c>
      <c r="V15" s="20">
        <f t="shared" si="5"/>
        <v>0.89086859688196</v>
      </c>
      <c r="W15" s="20"/>
      <c r="X15" s="20"/>
      <c r="Y15" s="45"/>
      <c r="Z15" s="45"/>
      <c r="AA15" s="45"/>
    </row>
    <row r="16" spans="1:27" ht="12.75" outlineLevel="1">
      <c r="A16" s="423">
        <v>8</v>
      </c>
      <c r="B16" s="295" t="s">
        <v>59</v>
      </c>
      <c r="C16" s="31">
        <v>3249</v>
      </c>
      <c r="D16" s="422">
        <v>3694</v>
      </c>
      <c r="E16" s="31">
        <v>60</v>
      </c>
      <c r="F16" s="56">
        <v>119</v>
      </c>
      <c r="G16" s="254">
        <v>1.8467220683287164</v>
      </c>
      <c r="H16" s="254">
        <v>3.2214401732539253</v>
      </c>
      <c r="I16" s="31">
        <v>1</v>
      </c>
      <c r="J16" s="56">
        <v>3</v>
      </c>
      <c r="K16" s="254">
        <v>0.030778701138811943</v>
      </c>
      <c r="L16" s="254">
        <v>0.08121277747698971</v>
      </c>
      <c r="M16" s="31">
        <v>61</v>
      </c>
      <c r="N16" s="422">
        <v>122</v>
      </c>
      <c r="O16" s="254">
        <v>1.8775007694675285</v>
      </c>
      <c r="P16" s="254">
        <v>3.302652950730915</v>
      </c>
      <c r="Q16" s="417">
        <f t="shared" si="0"/>
        <v>1.8467220683287164</v>
      </c>
      <c r="R16" s="417">
        <f t="shared" si="1"/>
        <v>3.2214401732539253</v>
      </c>
      <c r="S16" s="417">
        <f t="shared" si="2"/>
        <v>0.030778701138811943</v>
      </c>
      <c r="T16" s="417">
        <f t="shared" si="3"/>
        <v>0.08121277747698971</v>
      </c>
      <c r="U16" s="417">
        <f t="shared" si="4"/>
        <v>1.8775007694675285</v>
      </c>
      <c r="V16" s="20">
        <f t="shared" si="5"/>
        <v>3.302652950730915</v>
      </c>
      <c r="W16" s="20"/>
      <c r="X16" s="20"/>
      <c r="Y16" s="45"/>
      <c r="Z16" s="45"/>
      <c r="AA16" s="45"/>
    </row>
    <row r="17" spans="1:27" ht="12.75" outlineLevel="1">
      <c r="A17" s="423">
        <v>9</v>
      </c>
      <c r="B17" s="295" t="s">
        <v>58</v>
      </c>
      <c r="C17" s="31">
        <v>1541</v>
      </c>
      <c r="D17" s="422">
        <v>1902</v>
      </c>
      <c r="E17" s="31">
        <v>30</v>
      </c>
      <c r="F17" s="56">
        <v>31</v>
      </c>
      <c r="G17" s="254">
        <v>1.9467878001297858</v>
      </c>
      <c r="H17" s="254">
        <v>1.629863301787592</v>
      </c>
      <c r="I17" s="31">
        <v>1</v>
      </c>
      <c r="J17" s="56">
        <v>0</v>
      </c>
      <c r="K17" s="254">
        <v>0.06489292667099286</v>
      </c>
      <c r="L17" s="254">
        <v>0</v>
      </c>
      <c r="M17" s="31">
        <v>31</v>
      </c>
      <c r="N17" s="422">
        <v>31</v>
      </c>
      <c r="O17" s="254">
        <v>2.011680726800779</v>
      </c>
      <c r="P17" s="254">
        <v>1.629863301787592</v>
      </c>
      <c r="Q17" s="417">
        <f t="shared" si="0"/>
        <v>1.9467878001297858</v>
      </c>
      <c r="R17" s="417">
        <f t="shared" si="1"/>
        <v>1.629863301787592</v>
      </c>
      <c r="S17" s="417">
        <f t="shared" si="2"/>
        <v>0.06489292667099286</v>
      </c>
      <c r="T17" s="417">
        <f t="shared" si="3"/>
        <v>0</v>
      </c>
      <c r="U17" s="417">
        <f t="shared" si="4"/>
        <v>2.011680726800779</v>
      </c>
      <c r="V17" s="20">
        <f t="shared" si="5"/>
        <v>1.629863301787592</v>
      </c>
      <c r="W17" s="20"/>
      <c r="X17" s="20"/>
      <c r="Y17" s="45"/>
      <c r="Z17" s="45"/>
      <c r="AA17" s="45"/>
    </row>
    <row r="18" spans="1:27" ht="12.75" outlineLevel="1">
      <c r="A18" s="423">
        <v>10</v>
      </c>
      <c r="B18" s="295" t="s">
        <v>57</v>
      </c>
      <c r="C18" s="31">
        <v>6684</v>
      </c>
      <c r="D18" s="422">
        <v>6997</v>
      </c>
      <c r="E18" s="31">
        <v>162</v>
      </c>
      <c r="F18" s="56">
        <v>147</v>
      </c>
      <c r="G18" s="254">
        <v>2.423698384201077</v>
      </c>
      <c r="H18" s="254">
        <v>2.1009003858796627</v>
      </c>
      <c r="I18" s="31">
        <v>3</v>
      </c>
      <c r="J18" s="56">
        <v>3</v>
      </c>
      <c r="K18" s="254">
        <v>0.04488330341113106</v>
      </c>
      <c r="L18" s="254">
        <v>0.04287551807917679</v>
      </c>
      <c r="M18" s="31">
        <v>165</v>
      </c>
      <c r="N18" s="422">
        <v>150</v>
      </c>
      <c r="O18" s="254">
        <v>2.4685816876122084</v>
      </c>
      <c r="P18" s="254">
        <v>2.1437759039588395</v>
      </c>
      <c r="Q18" s="417">
        <f t="shared" si="0"/>
        <v>2.423698384201077</v>
      </c>
      <c r="R18" s="417">
        <f t="shared" si="1"/>
        <v>2.1009003858796627</v>
      </c>
      <c r="S18" s="417">
        <f t="shared" si="2"/>
        <v>0.04488330341113106</v>
      </c>
      <c r="T18" s="417">
        <f t="shared" si="3"/>
        <v>0.04287551807917679</v>
      </c>
      <c r="U18" s="417">
        <f t="shared" si="4"/>
        <v>2.4685816876122084</v>
      </c>
      <c r="V18" s="20">
        <f t="shared" si="5"/>
        <v>2.1437759039588395</v>
      </c>
      <c r="W18" s="20"/>
      <c r="X18" s="20"/>
      <c r="Y18" s="45"/>
      <c r="Z18" s="45"/>
      <c r="AA18" s="45"/>
    </row>
    <row r="19" spans="1:27" ht="12.75" outlineLevel="1">
      <c r="A19" s="423">
        <v>11</v>
      </c>
      <c r="B19" s="295" t="s">
        <v>56</v>
      </c>
      <c r="C19" s="31">
        <v>3404</v>
      </c>
      <c r="D19" s="422">
        <v>2086</v>
      </c>
      <c r="E19" s="31">
        <v>27</v>
      </c>
      <c r="F19" s="56">
        <v>65</v>
      </c>
      <c r="G19" s="254">
        <v>0.7931844888366627</v>
      </c>
      <c r="H19" s="254">
        <v>3.11601150527325</v>
      </c>
      <c r="I19" s="31">
        <v>0</v>
      </c>
      <c r="J19" s="56">
        <v>0</v>
      </c>
      <c r="K19" s="254">
        <v>0</v>
      </c>
      <c r="L19" s="254">
        <v>0</v>
      </c>
      <c r="M19" s="31">
        <v>27</v>
      </c>
      <c r="N19" s="422">
        <v>65</v>
      </c>
      <c r="O19" s="254">
        <v>0.7931844888366627</v>
      </c>
      <c r="P19" s="254">
        <v>3.11601150527325</v>
      </c>
      <c r="Q19" s="417">
        <f t="shared" si="0"/>
        <v>0.7931844888366627</v>
      </c>
      <c r="R19" s="417">
        <f t="shared" si="1"/>
        <v>3.11601150527325</v>
      </c>
      <c r="S19" s="417">
        <f t="shared" si="2"/>
        <v>0</v>
      </c>
      <c r="T19" s="417">
        <f t="shared" si="3"/>
        <v>0</v>
      </c>
      <c r="U19" s="417">
        <f t="shared" si="4"/>
        <v>0.7931844888366627</v>
      </c>
      <c r="V19" s="20">
        <f t="shared" si="5"/>
        <v>3.11601150527325</v>
      </c>
      <c r="W19" s="20"/>
      <c r="X19" s="20"/>
      <c r="Y19" s="45"/>
      <c r="Z19" s="45"/>
      <c r="AA19" s="45"/>
    </row>
    <row r="20" spans="1:27" ht="12.75" outlineLevel="1">
      <c r="A20" s="423">
        <v>12</v>
      </c>
      <c r="B20" s="295" t="s">
        <v>55</v>
      </c>
      <c r="C20" s="31">
        <v>7631</v>
      </c>
      <c r="D20" s="422">
        <v>6170</v>
      </c>
      <c r="E20" s="31">
        <v>70</v>
      </c>
      <c r="F20" s="56">
        <v>157</v>
      </c>
      <c r="G20" s="254">
        <v>0.9173109684182938</v>
      </c>
      <c r="H20" s="254">
        <v>2.5445705024311183</v>
      </c>
      <c r="I20" s="31">
        <v>2</v>
      </c>
      <c r="J20" s="56">
        <v>0</v>
      </c>
      <c r="K20" s="254">
        <v>0.02620888481195125</v>
      </c>
      <c r="L20" s="254">
        <v>0</v>
      </c>
      <c r="M20" s="31">
        <v>72</v>
      </c>
      <c r="N20" s="422">
        <v>157</v>
      </c>
      <c r="O20" s="254">
        <v>0.943519853230245</v>
      </c>
      <c r="P20" s="254">
        <v>2.5445705024311183</v>
      </c>
      <c r="Q20" s="417">
        <f t="shared" si="0"/>
        <v>0.9173109684182938</v>
      </c>
      <c r="R20" s="417">
        <f t="shared" si="1"/>
        <v>2.5445705024311183</v>
      </c>
      <c r="S20" s="417">
        <f t="shared" si="2"/>
        <v>0.02620888481195125</v>
      </c>
      <c r="T20" s="417">
        <f t="shared" si="3"/>
        <v>0</v>
      </c>
      <c r="U20" s="417">
        <f t="shared" si="4"/>
        <v>0.943519853230245</v>
      </c>
      <c r="V20" s="20">
        <f t="shared" si="5"/>
        <v>2.5445705024311183</v>
      </c>
      <c r="W20" s="20"/>
      <c r="X20" s="20"/>
      <c r="Y20" s="45"/>
      <c r="Z20" s="45"/>
      <c r="AA20" s="45"/>
    </row>
    <row r="21" spans="1:27" ht="12.75" outlineLevel="1">
      <c r="A21" s="423">
        <v>13</v>
      </c>
      <c r="B21" s="295" t="s">
        <v>54</v>
      </c>
      <c r="C21" s="31">
        <v>3787</v>
      </c>
      <c r="D21" s="422">
        <v>2988</v>
      </c>
      <c r="E21" s="31">
        <v>48</v>
      </c>
      <c r="F21" s="56">
        <v>67</v>
      </c>
      <c r="G21" s="254">
        <v>1.2674940586216001</v>
      </c>
      <c r="H21" s="254">
        <v>2.2423025435073627</v>
      </c>
      <c r="I21" s="31">
        <v>1</v>
      </c>
      <c r="J21" s="56">
        <v>0</v>
      </c>
      <c r="K21" s="254">
        <v>0.026406126221283337</v>
      </c>
      <c r="L21" s="254">
        <v>0</v>
      </c>
      <c r="M21" s="31">
        <v>49</v>
      </c>
      <c r="N21" s="422">
        <v>67</v>
      </c>
      <c r="O21" s="254">
        <v>1.2939001848428835</v>
      </c>
      <c r="P21" s="254">
        <v>2.2423025435073627</v>
      </c>
      <c r="Q21" s="417">
        <f t="shared" si="0"/>
        <v>1.2674940586216001</v>
      </c>
      <c r="R21" s="417">
        <f t="shared" si="1"/>
        <v>2.2423025435073627</v>
      </c>
      <c r="S21" s="417">
        <f t="shared" si="2"/>
        <v>0.026406126221283337</v>
      </c>
      <c r="T21" s="417">
        <f t="shared" si="3"/>
        <v>0</v>
      </c>
      <c r="U21" s="417">
        <f t="shared" si="4"/>
        <v>1.2939001848428835</v>
      </c>
      <c r="V21" s="20">
        <f t="shared" si="5"/>
        <v>2.2423025435073627</v>
      </c>
      <c r="W21" s="20"/>
      <c r="X21" s="20"/>
      <c r="Y21" s="45"/>
      <c r="Z21" s="45"/>
      <c r="AA21" s="45"/>
    </row>
    <row r="22" spans="1:27" ht="12.75" outlineLevel="1">
      <c r="A22" s="423">
        <v>14</v>
      </c>
      <c r="B22" s="295" t="s">
        <v>53</v>
      </c>
      <c r="C22" s="31">
        <v>2384</v>
      </c>
      <c r="D22" s="422">
        <v>2804</v>
      </c>
      <c r="E22" s="31">
        <v>44</v>
      </c>
      <c r="F22" s="56">
        <v>52</v>
      </c>
      <c r="G22" s="254">
        <v>1.8456375838926173</v>
      </c>
      <c r="H22" s="254">
        <v>1.854493580599144</v>
      </c>
      <c r="I22" s="31">
        <v>2</v>
      </c>
      <c r="J22" s="56">
        <v>0</v>
      </c>
      <c r="K22" s="254">
        <v>0.08389261744966443</v>
      </c>
      <c r="L22" s="254">
        <v>0</v>
      </c>
      <c r="M22" s="31">
        <v>46</v>
      </c>
      <c r="N22" s="422">
        <v>52</v>
      </c>
      <c r="O22" s="254">
        <v>1.929530201342282</v>
      </c>
      <c r="P22" s="254">
        <v>1.854493580599144</v>
      </c>
      <c r="Q22" s="417">
        <f t="shared" si="0"/>
        <v>1.8456375838926173</v>
      </c>
      <c r="R22" s="417">
        <f t="shared" si="1"/>
        <v>1.854493580599144</v>
      </c>
      <c r="S22" s="417">
        <f t="shared" si="2"/>
        <v>0.08389261744966443</v>
      </c>
      <c r="T22" s="417">
        <f t="shared" si="3"/>
        <v>0</v>
      </c>
      <c r="U22" s="417">
        <f t="shared" si="4"/>
        <v>1.929530201342282</v>
      </c>
      <c r="V22" s="20">
        <f t="shared" si="5"/>
        <v>1.854493580599144</v>
      </c>
      <c r="W22" s="20"/>
      <c r="X22" s="20"/>
      <c r="Y22" s="45"/>
      <c r="Z22" s="45"/>
      <c r="AA22" s="45"/>
    </row>
    <row r="23" spans="1:27" ht="12.75" outlineLevel="1">
      <c r="A23" s="423">
        <v>15</v>
      </c>
      <c r="B23" s="295" t="s">
        <v>52</v>
      </c>
      <c r="C23" s="31">
        <v>1854</v>
      </c>
      <c r="D23" s="422">
        <v>4292</v>
      </c>
      <c r="E23" s="31">
        <v>73</v>
      </c>
      <c r="F23" s="56">
        <v>101</v>
      </c>
      <c r="G23" s="254">
        <v>3.937432578209277</v>
      </c>
      <c r="H23" s="254">
        <v>2.353215284249767</v>
      </c>
      <c r="I23" s="31">
        <v>1</v>
      </c>
      <c r="J23" s="56">
        <v>4</v>
      </c>
      <c r="K23" s="254">
        <v>0.05393743257820928</v>
      </c>
      <c r="L23" s="254">
        <v>0.09319664492078285</v>
      </c>
      <c r="M23" s="31">
        <v>74</v>
      </c>
      <c r="N23" s="422">
        <v>105</v>
      </c>
      <c r="O23" s="254">
        <v>3.9913700107874863</v>
      </c>
      <c r="P23" s="254">
        <v>2.4464119291705497</v>
      </c>
      <c r="Q23" s="417">
        <f t="shared" si="0"/>
        <v>3.937432578209277</v>
      </c>
      <c r="R23" s="417">
        <f t="shared" si="1"/>
        <v>2.353215284249767</v>
      </c>
      <c r="S23" s="417">
        <f t="shared" si="2"/>
        <v>0.05393743257820928</v>
      </c>
      <c r="T23" s="417">
        <f t="shared" si="3"/>
        <v>0.09319664492078285</v>
      </c>
      <c r="U23" s="417">
        <f t="shared" si="4"/>
        <v>3.9913700107874863</v>
      </c>
      <c r="V23" s="20">
        <f t="shared" si="5"/>
        <v>2.4464119291705497</v>
      </c>
      <c r="W23" s="20"/>
      <c r="X23" s="20"/>
      <c r="Y23" s="45"/>
      <c r="Z23" s="45"/>
      <c r="AA23" s="45"/>
    </row>
    <row r="24" spans="1:27" ht="12.75" outlineLevel="1">
      <c r="A24" s="423">
        <v>16</v>
      </c>
      <c r="B24" s="295" t="s">
        <v>51</v>
      </c>
      <c r="C24" s="31">
        <v>4249</v>
      </c>
      <c r="D24" s="422">
        <v>3850</v>
      </c>
      <c r="E24" s="31">
        <v>73</v>
      </c>
      <c r="F24" s="56">
        <v>56</v>
      </c>
      <c r="G24" s="254">
        <v>1.7180513061896916</v>
      </c>
      <c r="H24" s="254">
        <v>1.4545454545454546</v>
      </c>
      <c r="I24" s="31">
        <v>1</v>
      </c>
      <c r="J24" s="56">
        <v>2</v>
      </c>
      <c r="K24" s="254">
        <v>0.02353494939985879</v>
      </c>
      <c r="L24" s="254">
        <v>0.05194805194805195</v>
      </c>
      <c r="M24" s="31">
        <v>74</v>
      </c>
      <c r="N24" s="422">
        <v>58</v>
      </c>
      <c r="O24" s="254">
        <v>1.7415862555895505</v>
      </c>
      <c r="P24" s="254">
        <v>1.5064935064935066</v>
      </c>
      <c r="Q24" s="417">
        <f t="shared" si="0"/>
        <v>1.7180513061896916</v>
      </c>
      <c r="R24" s="417">
        <f t="shared" si="1"/>
        <v>1.4545454545454546</v>
      </c>
      <c r="S24" s="417">
        <f t="shared" si="2"/>
        <v>0.02353494939985879</v>
      </c>
      <c r="T24" s="417">
        <f t="shared" si="3"/>
        <v>0.05194805194805195</v>
      </c>
      <c r="U24" s="417">
        <f t="shared" si="4"/>
        <v>1.7415862555895505</v>
      </c>
      <c r="V24" s="20">
        <f t="shared" si="5"/>
        <v>1.5064935064935066</v>
      </c>
      <c r="W24" s="20"/>
      <c r="X24" s="20"/>
      <c r="Y24" s="45"/>
      <c r="Z24" s="45"/>
      <c r="AA24" s="45"/>
    </row>
    <row r="25" spans="1:27" ht="12.75" outlineLevel="1">
      <c r="A25" s="423">
        <v>17</v>
      </c>
      <c r="B25" s="295" t="s">
        <v>50</v>
      </c>
      <c r="C25" s="31">
        <v>1104</v>
      </c>
      <c r="D25" s="422">
        <v>2610</v>
      </c>
      <c r="E25" s="31">
        <v>15</v>
      </c>
      <c r="F25" s="56">
        <v>49</v>
      </c>
      <c r="G25" s="254">
        <v>1.358695652173913</v>
      </c>
      <c r="H25" s="254">
        <v>1.8773946360153257</v>
      </c>
      <c r="I25" s="31">
        <v>0</v>
      </c>
      <c r="J25" s="56">
        <v>0</v>
      </c>
      <c r="K25" s="254">
        <v>0</v>
      </c>
      <c r="L25" s="254">
        <v>0</v>
      </c>
      <c r="M25" s="31">
        <v>15</v>
      </c>
      <c r="N25" s="422">
        <v>49</v>
      </c>
      <c r="O25" s="254">
        <v>1.358695652173913</v>
      </c>
      <c r="P25" s="254">
        <v>1.8773946360153257</v>
      </c>
      <c r="Q25" s="417">
        <f t="shared" si="0"/>
        <v>1.358695652173913</v>
      </c>
      <c r="R25" s="417">
        <f t="shared" si="1"/>
        <v>1.8773946360153257</v>
      </c>
      <c r="S25" s="417">
        <f t="shared" si="2"/>
        <v>0</v>
      </c>
      <c r="T25" s="417">
        <f t="shared" si="3"/>
        <v>0</v>
      </c>
      <c r="U25" s="417">
        <f t="shared" si="4"/>
        <v>1.358695652173913</v>
      </c>
      <c r="V25" s="20">
        <f t="shared" si="5"/>
        <v>1.8773946360153257</v>
      </c>
      <c r="W25" s="20"/>
      <c r="X25" s="20"/>
      <c r="Y25" s="45"/>
      <c r="Z25" s="45"/>
      <c r="AA25" s="45"/>
    </row>
    <row r="26" spans="1:27" ht="12.75" outlineLevel="1">
      <c r="A26" s="423">
        <v>18</v>
      </c>
      <c r="B26" s="295" t="s">
        <v>49</v>
      </c>
      <c r="C26" s="31">
        <v>2625</v>
      </c>
      <c r="D26" s="422">
        <v>1639</v>
      </c>
      <c r="E26" s="31">
        <v>76</v>
      </c>
      <c r="F26" s="56">
        <v>54</v>
      </c>
      <c r="G26" s="254">
        <v>2.895238095238095</v>
      </c>
      <c r="H26" s="254">
        <v>3.294691885295912</v>
      </c>
      <c r="I26" s="31">
        <v>1</v>
      </c>
      <c r="J26" s="56">
        <v>0</v>
      </c>
      <c r="K26" s="254">
        <v>0.0380952380952381</v>
      </c>
      <c r="L26" s="254">
        <v>0</v>
      </c>
      <c r="M26" s="31">
        <v>77</v>
      </c>
      <c r="N26" s="422">
        <v>54</v>
      </c>
      <c r="O26" s="254">
        <v>2.933333333333333</v>
      </c>
      <c r="P26" s="254">
        <v>3.294691885295912</v>
      </c>
      <c r="Q26" s="417">
        <f t="shared" si="0"/>
        <v>2.895238095238095</v>
      </c>
      <c r="R26" s="417">
        <f t="shared" si="1"/>
        <v>3.294691885295912</v>
      </c>
      <c r="S26" s="417">
        <f t="shared" si="2"/>
        <v>0.0380952380952381</v>
      </c>
      <c r="T26" s="417">
        <f t="shared" si="3"/>
        <v>0</v>
      </c>
      <c r="U26" s="417">
        <f t="shared" si="4"/>
        <v>2.933333333333333</v>
      </c>
      <c r="V26" s="20">
        <f t="shared" si="5"/>
        <v>3.294691885295912</v>
      </c>
      <c r="W26" s="20"/>
      <c r="X26" s="20"/>
      <c r="Y26" s="45"/>
      <c r="Z26" s="45"/>
      <c r="AA26" s="45"/>
    </row>
    <row r="27" spans="1:27" ht="12.75" outlineLevel="1">
      <c r="A27" s="423">
        <v>19</v>
      </c>
      <c r="B27" s="295" t="s">
        <v>48</v>
      </c>
      <c r="C27" s="31">
        <v>1090</v>
      </c>
      <c r="D27" s="422">
        <v>2456</v>
      </c>
      <c r="E27" s="31">
        <v>11</v>
      </c>
      <c r="F27" s="56">
        <v>18</v>
      </c>
      <c r="G27" s="254">
        <v>1.0091743119266054</v>
      </c>
      <c r="H27" s="254">
        <v>0.7328990228013029</v>
      </c>
      <c r="I27" s="31">
        <v>0</v>
      </c>
      <c r="J27" s="56">
        <v>0</v>
      </c>
      <c r="K27" s="254">
        <v>0</v>
      </c>
      <c r="L27" s="254">
        <v>0</v>
      </c>
      <c r="M27" s="31">
        <v>11</v>
      </c>
      <c r="N27" s="422">
        <v>18</v>
      </c>
      <c r="O27" s="254">
        <v>1.0091743119266054</v>
      </c>
      <c r="P27" s="254">
        <v>0.7328990228013029</v>
      </c>
      <c r="Q27" s="417">
        <f t="shared" si="0"/>
        <v>1.0091743119266054</v>
      </c>
      <c r="R27" s="417">
        <f t="shared" si="1"/>
        <v>0.7328990228013029</v>
      </c>
      <c r="S27" s="417">
        <f t="shared" si="2"/>
        <v>0</v>
      </c>
      <c r="T27" s="417">
        <f t="shared" si="3"/>
        <v>0</v>
      </c>
      <c r="U27" s="417">
        <f t="shared" si="4"/>
        <v>1.0091743119266054</v>
      </c>
      <c r="V27" s="20">
        <f t="shared" si="5"/>
        <v>0.7328990228013029</v>
      </c>
      <c r="W27" s="20"/>
      <c r="X27" s="20"/>
      <c r="Y27" s="45"/>
      <c r="Z27" s="45"/>
      <c r="AA27" s="45"/>
    </row>
    <row r="28" spans="1:27" ht="12.75" outlineLevel="1">
      <c r="A28" s="423">
        <v>20</v>
      </c>
      <c r="B28" s="295" t="s">
        <v>47</v>
      </c>
      <c r="C28" s="31">
        <v>5890</v>
      </c>
      <c r="D28" s="422">
        <v>6055</v>
      </c>
      <c r="E28" s="31">
        <v>102</v>
      </c>
      <c r="F28" s="56">
        <v>202</v>
      </c>
      <c r="G28" s="254">
        <v>1.731748726655348</v>
      </c>
      <c r="H28" s="254">
        <v>3.3360858794384805</v>
      </c>
      <c r="I28" s="31">
        <v>1</v>
      </c>
      <c r="J28" s="56">
        <v>4</v>
      </c>
      <c r="K28" s="254">
        <v>0.01697792869269949</v>
      </c>
      <c r="L28" s="254">
        <v>0.06606110652353427</v>
      </c>
      <c r="M28" s="31">
        <v>103</v>
      </c>
      <c r="N28" s="422">
        <v>206</v>
      </c>
      <c r="O28" s="254">
        <v>1.7487266553480476</v>
      </c>
      <c r="P28" s="254">
        <v>3.402146985962015</v>
      </c>
      <c r="Q28" s="417">
        <f t="shared" si="0"/>
        <v>1.731748726655348</v>
      </c>
      <c r="R28" s="417">
        <f t="shared" si="1"/>
        <v>3.3360858794384805</v>
      </c>
      <c r="S28" s="417">
        <f t="shared" si="2"/>
        <v>0.01697792869269949</v>
      </c>
      <c r="T28" s="417">
        <f t="shared" si="3"/>
        <v>0.06606110652353427</v>
      </c>
      <c r="U28" s="417">
        <f t="shared" si="4"/>
        <v>1.7487266553480476</v>
      </c>
      <c r="V28" s="20">
        <f t="shared" si="5"/>
        <v>3.402146985962015</v>
      </c>
      <c r="W28" s="20"/>
      <c r="X28" s="20"/>
      <c r="Y28" s="45"/>
      <c r="Z28" s="45"/>
      <c r="AA28" s="45"/>
    </row>
    <row r="29" spans="1:27" ht="12.75" outlineLevel="1">
      <c r="A29" s="423">
        <v>21</v>
      </c>
      <c r="B29" s="295" t="s">
        <v>46</v>
      </c>
      <c r="C29" s="31">
        <v>1917</v>
      </c>
      <c r="D29" s="422">
        <v>3994</v>
      </c>
      <c r="E29" s="31">
        <v>57</v>
      </c>
      <c r="F29" s="56">
        <v>76</v>
      </c>
      <c r="G29" s="254">
        <v>2.97339593114241</v>
      </c>
      <c r="H29" s="254">
        <v>1.9028542814221332</v>
      </c>
      <c r="I29" s="31">
        <v>2</v>
      </c>
      <c r="J29" s="56">
        <v>1</v>
      </c>
      <c r="K29" s="254">
        <v>0.10432968179447052</v>
      </c>
      <c r="L29" s="254">
        <v>0.02503755633450175</v>
      </c>
      <c r="M29" s="31">
        <v>59</v>
      </c>
      <c r="N29" s="422">
        <v>77</v>
      </c>
      <c r="O29" s="254">
        <v>3.0777256129368804</v>
      </c>
      <c r="P29" s="254">
        <v>1.927891837756635</v>
      </c>
      <c r="Q29" s="417">
        <f t="shared" si="0"/>
        <v>2.97339593114241</v>
      </c>
      <c r="R29" s="417">
        <f t="shared" si="1"/>
        <v>1.9028542814221332</v>
      </c>
      <c r="S29" s="417">
        <f t="shared" si="2"/>
        <v>0.10432968179447052</v>
      </c>
      <c r="T29" s="417">
        <f t="shared" si="3"/>
        <v>0.02503755633450175</v>
      </c>
      <c r="U29" s="417">
        <f t="shared" si="4"/>
        <v>3.0777256129368804</v>
      </c>
      <c r="V29" s="20">
        <f t="shared" si="5"/>
        <v>1.927891837756635</v>
      </c>
      <c r="W29" s="20"/>
      <c r="X29" s="20"/>
      <c r="Y29" s="45"/>
      <c r="Z29" s="45"/>
      <c r="AA29" s="45"/>
    </row>
    <row r="30" spans="1:27" ht="12.75" outlineLevel="1">
      <c r="A30" s="423">
        <v>22</v>
      </c>
      <c r="B30" s="295" t="s">
        <v>45</v>
      </c>
      <c r="C30" s="31">
        <v>1592</v>
      </c>
      <c r="D30" s="422">
        <v>1852</v>
      </c>
      <c r="E30" s="31">
        <v>31</v>
      </c>
      <c r="F30" s="56">
        <v>40</v>
      </c>
      <c r="G30" s="254">
        <v>1.9472361809045227</v>
      </c>
      <c r="H30" s="254">
        <v>2.159827213822894</v>
      </c>
      <c r="I30" s="31">
        <v>0</v>
      </c>
      <c r="J30" s="56">
        <v>0</v>
      </c>
      <c r="K30" s="254">
        <v>0</v>
      </c>
      <c r="L30" s="254">
        <v>0</v>
      </c>
      <c r="M30" s="31">
        <v>31</v>
      </c>
      <c r="N30" s="422">
        <v>40</v>
      </c>
      <c r="O30" s="254">
        <v>1.9472361809045227</v>
      </c>
      <c r="P30" s="254">
        <v>2.159827213822894</v>
      </c>
      <c r="Q30" s="417">
        <f t="shared" si="0"/>
        <v>1.9472361809045227</v>
      </c>
      <c r="R30" s="417">
        <f t="shared" si="1"/>
        <v>2.159827213822894</v>
      </c>
      <c r="S30" s="417">
        <f t="shared" si="2"/>
        <v>0</v>
      </c>
      <c r="T30" s="417">
        <f t="shared" si="3"/>
        <v>0</v>
      </c>
      <c r="U30" s="417">
        <f t="shared" si="4"/>
        <v>1.9472361809045227</v>
      </c>
      <c r="V30" s="20">
        <f t="shared" si="5"/>
        <v>2.159827213822894</v>
      </c>
      <c r="W30" s="20"/>
      <c r="X30" s="20"/>
      <c r="Y30" s="45"/>
      <c r="Z30" s="45"/>
      <c r="AA30" s="45"/>
    </row>
    <row r="31" spans="1:27" ht="12.75" outlineLevel="1">
      <c r="A31" s="423">
        <v>23</v>
      </c>
      <c r="B31" s="295" t="s">
        <v>44</v>
      </c>
      <c r="C31" s="31">
        <v>1611</v>
      </c>
      <c r="D31" s="422">
        <v>1952</v>
      </c>
      <c r="E31" s="31">
        <v>27</v>
      </c>
      <c r="F31" s="56">
        <v>67</v>
      </c>
      <c r="G31" s="254">
        <v>1.675977653631285</v>
      </c>
      <c r="H31" s="254">
        <v>3.432377049180328</v>
      </c>
      <c r="I31" s="31">
        <v>1</v>
      </c>
      <c r="J31" s="56">
        <v>1</v>
      </c>
      <c r="K31" s="254">
        <v>0.06207324643078833</v>
      </c>
      <c r="L31" s="254">
        <v>0.05122950819672131</v>
      </c>
      <c r="M31" s="31">
        <v>28</v>
      </c>
      <c r="N31" s="422">
        <v>68</v>
      </c>
      <c r="O31" s="254">
        <v>1.7380509000620732</v>
      </c>
      <c r="P31" s="254">
        <v>3.4836065573770494</v>
      </c>
      <c r="Q31" s="417">
        <f t="shared" si="0"/>
        <v>1.675977653631285</v>
      </c>
      <c r="R31" s="417">
        <f t="shared" si="1"/>
        <v>3.432377049180328</v>
      </c>
      <c r="S31" s="417">
        <f t="shared" si="2"/>
        <v>0.06207324643078833</v>
      </c>
      <c r="T31" s="417">
        <f t="shared" si="3"/>
        <v>0.05122950819672131</v>
      </c>
      <c r="U31" s="417">
        <f t="shared" si="4"/>
        <v>1.7380509000620732</v>
      </c>
      <c r="V31" s="20">
        <f t="shared" si="5"/>
        <v>3.4836065573770494</v>
      </c>
      <c r="W31" s="20"/>
      <c r="X31" s="20"/>
      <c r="Y31" s="45"/>
      <c r="Z31" s="45"/>
      <c r="AA31" s="45"/>
    </row>
    <row r="32" spans="1:27" ht="12.75" outlineLevel="1">
      <c r="A32" s="423">
        <v>24</v>
      </c>
      <c r="B32" s="295" t="s">
        <v>43</v>
      </c>
      <c r="C32" s="31">
        <v>879</v>
      </c>
      <c r="D32" s="422">
        <v>877</v>
      </c>
      <c r="E32" s="31">
        <v>18</v>
      </c>
      <c r="F32" s="56">
        <v>34</v>
      </c>
      <c r="G32" s="254">
        <v>2.04778156996587</v>
      </c>
      <c r="H32" s="254">
        <v>3.8768529076396807</v>
      </c>
      <c r="I32" s="31">
        <v>1</v>
      </c>
      <c r="J32" s="56">
        <v>1</v>
      </c>
      <c r="K32" s="254">
        <v>0.11376564277588168</v>
      </c>
      <c r="L32" s="254">
        <v>0.11402508551881414</v>
      </c>
      <c r="M32" s="31">
        <v>19</v>
      </c>
      <c r="N32" s="422">
        <v>35</v>
      </c>
      <c r="O32" s="254">
        <v>2.161547212741752</v>
      </c>
      <c r="P32" s="254">
        <v>3.990877993158495</v>
      </c>
      <c r="Q32" s="417">
        <f t="shared" si="0"/>
        <v>2.04778156996587</v>
      </c>
      <c r="R32" s="417">
        <f t="shared" si="1"/>
        <v>3.8768529076396807</v>
      </c>
      <c r="S32" s="417">
        <f t="shared" si="2"/>
        <v>0.11376564277588168</v>
      </c>
      <c r="T32" s="417">
        <f t="shared" si="3"/>
        <v>0.11402508551881414</v>
      </c>
      <c r="U32" s="417">
        <f t="shared" si="4"/>
        <v>2.161547212741752</v>
      </c>
      <c r="V32" s="20">
        <f t="shared" si="5"/>
        <v>3.990877993158495</v>
      </c>
      <c r="W32" s="20"/>
      <c r="X32" s="20"/>
      <c r="Y32" s="45"/>
      <c r="Z32" s="45"/>
      <c r="AA32" s="45"/>
    </row>
    <row r="33" spans="1:27" ht="12.75" outlineLevel="1">
      <c r="A33" s="423">
        <v>25</v>
      </c>
      <c r="B33" s="295" t="s">
        <v>42</v>
      </c>
      <c r="C33" s="31">
        <v>1067</v>
      </c>
      <c r="D33" s="422">
        <v>2607</v>
      </c>
      <c r="E33" s="31">
        <v>36</v>
      </c>
      <c r="F33" s="56">
        <v>87</v>
      </c>
      <c r="G33" s="254">
        <v>3.373945641986879</v>
      </c>
      <c r="H33" s="254">
        <v>3.33716915995397</v>
      </c>
      <c r="I33" s="31">
        <v>0</v>
      </c>
      <c r="J33" s="56">
        <v>2</v>
      </c>
      <c r="K33" s="254">
        <v>0</v>
      </c>
      <c r="L33" s="254">
        <v>0.07671653241273495</v>
      </c>
      <c r="M33" s="31">
        <v>36</v>
      </c>
      <c r="N33" s="422">
        <v>89</v>
      </c>
      <c r="O33" s="254">
        <v>3.373945641986879</v>
      </c>
      <c r="P33" s="254">
        <v>3.413885692366705</v>
      </c>
      <c r="Q33" s="417">
        <f t="shared" si="0"/>
        <v>3.373945641986879</v>
      </c>
      <c r="R33" s="417">
        <f t="shared" si="1"/>
        <v>3.33716915995397</v>
      </c>
      <c r="S33" s="417">
        <f t="shared" si="2"/>
        <v>0</v>
      </c>
      <c r="T33" s="417">
        <f t="shared" si="3"/>
        <v>0.07671653241273495</v>
      </c>
      <c r="U33" s="417">
        <f t="shared" si="4"/>
        <v>3.373945641986879</v>
      </c>
      <c r="V33" s="20">
        <f t="shared" si="5"/>
        <v>3.413885692366705</v>
      </c>
      <c r="W33" s="20"/>
      <c r="X33" s="20"/>
      <c r="Y33" s="45"/>
      <c r="Z33" s="45"/>
      <c r="AA33" s="45"/>
    </row>
    <row r="34" spans="1:27" ht="12.75" outlineLevel="1">
      <c r="A34" s="423">
        <v>26</v>
      </c>
      <c r="B34" s="295" t="s">
        <v>41</v>
      </c>
      <c r="C34" s="31">
        <v>3132</v>
      </c>
      <c r="D34" s="422">
        <v>5315</v>
      </c>
      <c r="E34" s="31">
        <v>213</v>
      </c>
      <c r="F34" s="56">
        <v>253</v>
      </c>
      <c r="G34" s="254">
        <v>6.800766283524904</v>
      </c>
      <c r="H34" s="254">
        <v>4.7601128880526815</v>
      </c>
      <c r="I34" s="31">
        <v>1</v>
      </c>
      <c r="J34" s="56">
        <v>8</v>
      </c>
      <c r="K34" s="254">
        <v>0.031928480204342274</v>
      </c>
      <c r="L34" s="254">
        <v>0.15051740357478832</v>
      </c>
      <c r="M34" s="31">
        <v>214</v>
      </c>
      <c r="N34" s="422">
        <v>261</v>
      </c>
      <c r="O34" s="254">
        <v>6.832694763729246</v>
      </c>
      <c r="P34" s="254">
        <v>4.910630291627469</v>
      </c>
      <c r="Q34" s="417">
        <f t="shared" si="0"/>
        <v>6.800766283524904</v>
      </c>
      <c r="R34" s="417">
        <f t="shared" si="1"/>
        <v>4.7601128880526815</v>
      </c>
      <c r="S34" s="417">
        <f t="shared" si="2"/>
        <v>0.031928480204342274</v>
      </c>
      <c r="T34" s="417">
        <f t="shared" si="3"/>
        <v>0.15051740357478832</v>
      </c>
      <c r="U34" s="417">
        <f t="shared" si="4"/>
        <v>6.832694763729246</v>
      </c>
      <c r="V34" s="20">
        <f t="shared" si="5"/>
        <v>4.910630291627469</v>
      </c>
      <c r="W34" s="20"/>
      <c r="X34" s="20"/>
      <c r="Y34" s="45"/>
      <c r="Z34" s="45"/>
      <c r="AA34" s="45"/>
    </row>
    <row r="35" spans="1:27" ht="12.75" outlineLevel="1">
      <c r="A35" s="423">
        <v>27</v>
      </c>
      <c r="B35" s="295" t="s">
        <v>40</v>
      </c>
      <c r="C35" s="31">
        <v>1661</v>
      </c>
      <c r="D35" s="422">
        <v>803</v>
      </c>
      <c r="E35" s="31">
        <v>65</v>
      </c>
      <c r="F35" s="56">
        <v>41</v>
      </c>
      <c r="G35" s="254">
        <v>3.913305237808549</v>
      </c>
      <c r="H35" s="254">
        <v>5.1058530510585305</v>
      </c>
      <c r="I35" s="31">
        <v>4</v>
      </c>
      <c r="J35" s="56">
        <v>3</v>
      </c>
      <c r="K35" s="254">
        <v>0.2408187838651415</v>
      </c>
      <c r="L35" s="254">
        <v>0.37359900373599003</v>
      </c>
      <c r="M35" s="31">
        <v>69</v>
      </c>
      <c r="N35" s="422">
        <v>44</v>
      </c>
      <c r="O35" s="254">
        <v>4.154124021673691</v>
      </c>
      <c r="P35" s="254">
        <v>5.47945205479452</v>
      </c>
      <c r="Q35" s="417">
        <f t="shared" si="0"/>
        <v>3.913305237808549</v>
      </c>
      <c r="R35" s="417">
        <f t="shared" si="1"/>
        <v>5.1058530510585305</v>
      </c>
      <c r="S35" s="417">
        <f t="shared" si="2"/>
        <v>0.2408187838651415</v>
      </c>
      <c r="T35" s="417">
        <f t="shared" si="3"/>
        <v>0.37359900373599003</v>
      </c>
      <c r="U35" s="417">
        <f t="shared" si="4"/>
        <v>4.154124021673691</v>
      </c>
      <c r="V35" s="20">
        <f t="shared" si="5"/>
        <v>5.47945205479452</v>
      </c>
      <c r="W35" s="20"/>
      <c r="X35" s="20"/>
      <c r="Y35" s="45"/>
      <c r="Z35" s="45"/>
      <c r="AA35" s="45"/>
    </row>
    <row r="36" spans="1:24" ht="12" customHeight="1">
      <c r="A36" s="444"/>
      <c r="B36" s="430" t="s">
        <v>13</v>
      </c>
      <c r="C36" s="443">
        <v>87044</v>
      </c>
      <c r="D36" s="443">
        <v>102095</v>
      </c>
      <c r="E36" s="443">
        <v>1836</v>
      </c>
      <c r="F36" s="443">
        <v>2897</v>
      </c>
      <c r="G36" s="441">
        <v>2.109278066265337</v>
      </c>
      <c r="H36" s="441">
        <v>2.8375532592193546</v>
      </c>
      <c r="I36" s="443">
        <v>35</v>
      </c>
      <c r="J36" s="443">
        <v>58</v>
      </c>
      <c r="K36" s="441">
        <v>0.04020954919351133</v>
      </c>
      <c r="L36" s="441">
        <v>0.0568098339781576</v>
      </c>
      <c r="M36" s="443">
        <v>1871</v>
      </c>
      <c r="N36" s="442">
        <v>2955</v>
      </c>
      <c r="O36" s="441">
        <v>2.1494876154588485</v>
      </c>
      <c r="P36" s="441">
        <v>2.894363093197512</v>
      </c>
      <c r="Q36" s="417">
        <f t="shared" si="0"/>
        <v>2.109278066265337</v>
      </c>
      <c r="R36" s="417">
        <f t="shared" si="1"/>
        <v>2.8375532592193546</v>
      </c>
      <c r="S36" s="417">
        <f t="shared" si="2"/>
        <v>0.04020954919351133</v>
      </c>
      <c r="T36" s="417">
        <f t="shared" si="3"/>
        <v>0.0568098339781576</v>
      </c>
      <c r="U36" s="417">
        <f t="shared" si="4"/>
        <v>2.1494876154588485</v>
      </c>
      <c r="V36" s="20">
        <f t="shared" si="5"/>
        <v>2.894363093197512</v>
      </c>
      <c r="W36" s="20"/>
      <c r="X36" s="20"/>
    </row>
    <row r="37" spans="2:24" ht="12.75">
      <c r="B37" s="1" t="s">
        <v>537</v>
      </c>
      <c r="Q37" s="20"/>
      <c r="R37" s="20"/>
      <c r="S37" s="20"/>
      <c r="T37" s="20"/>
      <c r="U37" s="20"/>
      <c r="V37" s="20"/>
      <c r="W37" s="20"/>
      <c r="X37" s="20"/>
    </row>
    <row r="38" ht="12.75">
      <c r="B38" s="1" t="s">
        <v>536</v>
      </c>
    </row>
    <row r="39" ht="12.75">
      <c r="C39" s="45"/>
    </row>
  </sheetData>
  <sheetProtection/>
  <mergeCells count="14">
    <mergeCell ref="O1:P1"/>
    <mergeCell ref="A2:P2"/>
    <mergeCell ref="G6:H6"/>
    <mergeCell ref="I6:J6"/>
    <mergeCell ref="K6:L6"/>
    <mergeCell ref="M6:N6"/>
    <mergeCell ref="O6:P6"/>
    <mergeCell ref="A5:A7"/>
    <mergeCell ref="B5:B7"/>
    <mergeCell ref="C5:D5"/>
    <mergeCell ref="E5:P5"/>
    <mergeCell ref="C6:C7"/>
    <mergeCell ref="D6:D7"/>
    <mergeCell ref="E6:F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C10">
      <selection activeCell="L27" sqref="L27"/>
    </sheetView>
  </sheetViews>
  <sheetFormatPr defaultColWidth="9.00390625" defaultRowHeight="12.75" outlineLevelRow="1"/>
  <cols>
    <col min="1" max="1" width="3.25390625" style="1" customWidth="1"/>
    <col min="2" max="2" width="24.125" style="1" customWidth="1"/>
    <col min="3" max="3" width="9.125" style="1" customWidth="1"/>
    <col min="4" max="4" width="10.375" style="1" customWidth="1"/>
    <col min="5" max="16" width="8.25390625" style="1" customWidth="1"/>
    <col min="17" max="17" width="9.625" style="1" customWidth="1"/>
    <col min="18" max="19" width="9.625" style="1" bestFit="1" customWidth="1"/>
    <col min="20" max="20" width="10.00390625" style="1" customWidth="1"/>
    <col min="21" max="21" width="9.625" style="1" bestFit="1" customWidth="1"/>
    <col min="22" max="16384" width="9.125" style="1" customWidth="1"/>
  </cols>
  <sheetData>
    <row r="1" ht="12.75">
      <c r="O1" s="1" t="s">
        <v>545</v>
      </c>
    </row>
    <row r="2" spans="1:17" ht="34.5" customHeight="1">
      <c r="A2" s="453" t="s">
        <v>544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25"/>
    </row>
    <row r="4" spans="1:16" ht="29.25" customHeight="1">
      <c r="A4" s="616" t="s">
        <v>2</v>
      </c>
      <c r="B4" s="592" t="s">
        <v>78</v>
      </c>
      <c r="C4" s="592" t="s">
        <v>543</v>
      </c>
      <c r="D4" s="592"/>
      <c r="E4" s="608" t="s">
        <v>513</v>
      </c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 ht="37.5" customHeight="1">
      <c r="A5" s="616"/>
      <c r="B5" s="592"/>
      <c r="C5" s="592" t="s">
        <v>4</v>
      </c>
      <c r="D5" s="592" t="s">
        <v>5</v>
      </c>
      <c r="E5" s="608" t="s">
        <v>512</v>
      </c>
      <c r="F5" s="608"/>
      <c r="G5" s="535" t="s">
        <v>218</v>
      </c>
      <c r="H5" s="535"/>
      <c r="I5" s="608" t="s">
        <v>477</v>
      </c>
      <c r="J5" s="608"/>
      <c r="K5" s="535" t="s">
        <v>218</v>
      </c>
      <c r="L5" s="535"/>
      <c r="M5" s="592" t="s">
        <v>511</v>
      </c>
      <c r="N5" s="592"/>
      <c r="O5" s="535" t="s">
        <v>218</v>
      </c>
      <c r="P5" s="535"/>
    </row>
    <row r="6" spans="1:16" ht="39" customHeight="1">
      <c r="A6" s="616"/>
      <c r="B6" s="592"/>
      <c r="C6" s="592"/>
      <c r="D6" s="592"/>
      <c r="E6" s="317" t="s">
        <v>4</v>
      </c>
      <c r="F6" s="317" t="s">
        <v>5</v>
      </c>
      <c r="G6" s="105" t="s">
        <v>4</v>
      </c>
      <c r="H6" s="105" t="s">
        <v>5</v>
      </c>
      <c r="I6" s="317" t="s">
        <v>4</v>
      </c>
      <c r="J6" s="317" t="s">
        <v>5</v>
      </c>
      <c r="K6" s="105" t="s">
        <v>4</v>
      </c>
      <c r="L6" s="105" t="s">
        <v>5</v>
      </c>
      <c r="M6" s="317" t="s">
        <v>4</v>
      </c>
      <c r="N6" s="317" t="s">
        <v>5</v>
      </c>
      <c r="O6" s="105" t="s">
        <v>4</v>
      </c>
      <c r="P6" s="105" t="s">
        <v>5</v>
      </c>
    </row>
    <row r="7" spans="1:27" ht="12.75">
      <c r="A7" s="423" t="s">
        <v>8</v>
      </c>
      <c r="B7" s="423" t="s">
        <v>9</v>
      </c>
      <c r="C7" s="423">
        <v>1</v>
      </c>
      <c r="D7" s="423">
        <v>2</v>
      </c>
      <c r="E7" s="423">
        <v>3</v>
      </c>
      <c r="F7" s="423">
        <v>4</v>
      </c>
      <c r="G7" s="424">
        <v>5</v>
      </c>
      <c r="H7" s="424">
        <v>6</v>
      </c>
      <c r="I7" s="423">
        <v>7</v>
      </c>
      <c r="J7" s="423">
        <v>8</v>
      </c>
      <c r="K7" s="424">
        <v>9</v>
      </c>
      <c r="L7" s="424">
        <v>10</v>
      </c>
      <c r="M7" s="445">
        <v>11</v>
      </c>
      <c r="N7" s="445">
        <v>12</v>
      </c>
      <c r="O7" s="424">
        <v>13</v>
      </c>
      <c r="P7" s="424">
        <v>14</v>
      </c>
      <c r="Y7" s="1" t="s">
        <v>542</v>
      </c>
      <c r="Z7" s="1" t="s">
        <v>541</v>
      </c>
      <c r="AA7" s="1" t="s">
        <v>540</v>
      </c>
    </row>
    <row r="8" spans="1:27" ht="12.75" customHeight="1" outlineLevel="1">
      <c r="A8" s="423">
        <v>1</v>
      </c>
      <c r="B8" s="295" t="s">
        <v>66</v>
      </c>
      <c r="C8" s="31">
        <v>1892</v>
      </c>
      <c r="D8" s="422">
        <v>2248</v>
      </c>
      <c r="E8" s="31">
        <v>34</v>
      </c>
      <c r="F8" s="422">
        <v>90</v>
      </c>
      <c r="G8" s="254">
        <v>1.7970401691331923</v>
      </c>
      <c r="H8" s="254">
        <v>4.00355871886121</v>
      </c>
      <c r="I8" s="31">
        <v>2</v>
      </c>
      <c r="J8" s="422">
        <v>3</v>
      </c>
      <c r="K8" s="254">
        <v>0.10570824524312897</v>
      </c>
      <c r="L8" s="254">
        <v>0.13345195729537365</v>
      </c>
      <c r="M8" s="31">
        <v>36</v>
      </c>
      <c r="N8" s="422">
        <v>93</v>
      </c>
      <c r="O8" s="254">
        <v>1.9027484143763214</v>
      </c>
      <c r="P8" s="254">
        <v>4.137010676156583</v>
      </c>
      <c r="Q8" s="417">
        <f aca="true" t="shared" si="0" ref="Q8:Q35">SUM(F8*100/D8)</f>
        <v>4.00355871886121</v>
      </c>
      <c r="R8" s="417">
        <f aca="true" t="shared" si="1" ref="R8:R35">SUM(J8*100/D8)</f>
        <v>0.13345195729537365</v>
      </c>
      <c r="S8" s="417">
        <f aca="true" t="shared" si="2" ref="S8:S35">SUM(N8*100/D8)</f>
        <v>4.137010676156583</v>
      </c>
      <c r="T8" s="417">
        <f aca="true" t="shared" si="3" ref="T8:T35">SUM(E8*100/C8)</f>
        <v>1.7970401691331923</v>
      </c>
      <c r="U8" s="417">
        <f aca="true" t="shared" si="4" ref="U8:U35">SUM(I8*100/C8)</f>
        <v>0.10570824524312897</v>
      </c>
      <c r="V8" s="20">
        <f aca="true" t="shared" si="5" ref="V8:V35">SUM(M8*100/C8)</f>
        <v>1.9027484143763214</v>
      </c>
      <c r="W8" s="20"/>
      <c r="X8" s="20"/>
      <c r="Y8" s="45"/>
      <c r="Z8" s="45"/>
      <c r="AA8" s="45"/>
    </row>
    <row r="9" spans="1:27" ht="12.75" outlineLevel="1">
      <c r="A9" s="423">
        <v>2</v>
      </c>
      <c r="B9" s="295" t="s">
        <v>65</v>
      </c>
      <c r="C9" s="31">
        <v>825</v>
      </c>
      <c r="D9" s="422">
        <v>831</v>
      </c>
      <c r="E9" s="31">
        <v>28</v>
      </c>
      <c r="F9" s="422">
        <v>85</v>
      </c>
      <c r="G9" s="254">
        <v>3.393939393939394</v>
      </c>
      <c r="H9" s="254">
        <v>10.22864019253911</v>
      </c>
      <c r="I9" s="31">
        <v>0</v>
      </c>
      <c r="J9" s="422">
        <v>0</v>
      </c>
      <c r="K9" s="254">
        <v>0</v>
      </c>
      <c r="L9" s="254">
        <v>0</v>
      </c>
      <c r="M9" s="31">
        <v>28</v>
      </c>
      <c r="N9" s="422">
        <v>85</v>
      </c>
      <c r="O9" s="254">
        <v>3.393939393939394</v>
      </c>
      <c r="P9" s="254">
        <v>10.22864019253911</v>
      </c>
      <c r="Q9" s="417">
        <f t="shared" si="0"/>
        <v>10.22864019253911</v>
      </c>
      <c r="R9" s="417">
        <f t="shared" si="1"/>
        <v>0</v>
      </c>
      <c r="S9" s="417">
        <f t="shared" si="2"/>
        <v>10.22864019253911</v>
      </c>
      <c r="T9" s="417">
        <f t="shared" si="3"/>
        <v>3.393939393939394</v>
      </c>
      <c r="U9" s="417">
        <f t="shared" si="4"/>
        <v>0</v>
      </c>
      <c r="V9" s="20">
        <f t="shared" si="5"/>
        <v>3.393939393939394</v>
      </c>
      <c r="W9" s="20"/>
      <c r="X9" s="20"/>
      <c r="Y9" s="45"/>
      <c r="Z9" s="45"/>
      <c r="AA9" s="45"/>
    </row>
    <row r="10" spans="1:27" ht="12.75" outlineLevel="1">
      <c r="A10" s="423">
        <v>3</v>
      </c>
      <c r="B10" s="295" t="s">
        <v>64</v>
      </c>
      <c r="C10" s="31">
        <v>447</v>
      </c>
      <c r="D10" s="422">
        <v>575</v>
      </c>
      <c r="E10" s="31">
        <v>11</v>
      </c>
      <c r="F10" s="422">
        <v>5</v>
      </c>
      <c r="G10" s="254">
        <v>2.460850111856823</v>
      </c>
      <c r="H10" s="254">
        <v>0.8695652173913043</v>
      </c>
      <c r="I10" s="31">
        <v>0</v>
      </c>
      <c r="J10" s="422">
        <v>0</v>
      </c>
      <c r="K10" s="254">
        <v>0</v>
      </c>
      <c r="L10" s="254">
        <v>0</v>
      </c>
      <c r="M10" s="31">
        <v>11</v>
      </c>
      <c r="N10" s="422">
        <v>5</v>
      </c>
      <c r="O10" s="254">
        <v>2.460850111856823</v>
      </c>
      <c r="P10" s="254">
        <v>0.8695652173913043</v>
      </c>
      <c r="Q10" s="417">
        <f t="shared" si="0"/>
        <v>0.8695652173913043</v>
      </c>
      <c r="R10" s="417">
        <f t="shared" si="1"/>
        <v>0</v>
      </c>
      <c r="S10" s="417">
        <f t="shared" si="2"/>
        <v>0.8695652173913043</v>
      </c>
      <c r="T10" s="417">
        <f t="shared" si="3"/>
        <v>2.460850111856823</v>
      </c>
      <c r="U10" s="417">
        <f t="shared" si="4"/>
        <v>0</v>
      </c>
      <c r="V10" s="20">
        <f t="shared" si="5"/>
        <v>2.460850111856823</v>
      </c>
      <c r="W10" s="20"/>
      <c r="X10" s="20"/>
      <c r="Y10" s="45"/>
      <c r="Z10" s="45"/>
      <c r="AA10" s="45"/>
    </row>
    <row r="11" spans="1:27" ht="12.75" outlineLevel="1">
      <c r="A11" s="423">
        <v>4</v>
      </c>
      <c r="B11" s="295" t="s">
        <v>63</v>
      </c>
      <c r="C11" s="31">
        <v>1977</v>
      </c>
      <c r="D11" s="422">
        <v>2582</v>
      </c>
      <c r="E11" s="31">
        <v>45</v>
      </c>
      <c r="F11" s="422">
        <v>116</v>
      </c>
      <c r="G11" s="254">
        <v>2.276176024279211</v>
      </c>
      <c r="H11" s="254">
        <v>4.492641363284275</v>
      </c>
      <c r="I11" s="31">
        <v>1</v>
      </c>
      <c r="J11" s="422">
        <v>0</v>
      </c>
      <c r="K11" s="254">
        <v>0.05058168942842691</v>
      </c>
      <c r="L11" s="254">
        <v>0</v>
      </c>
      <c r="M11" s="31">
        <v>46</v>
      </c>
      <c r="N11" s="422">
        <v>116</v>
      </c>
      <c r="O11" s="254">
        <v>2.3267577137076376</v>
      </c>
      <c r="P11" s="254">
        <v>4.492641363284275</v>
      </c>
      <c r="Q11" s="417">
        <f t="shared" si="0"/>
        <v>4.492641363284275</v>
      </c>
      <c r="R11" s="417">
        <f t="shared" si="1"/>
        <v>0</v>
      </c>
      <c r="S11" s="417">
        <f t="shared" si="2"/>
        <v>4.492641363284275</v>
      </c>
      <c r="T11" s="417">
        <f t="shared" si="3"/>
        <v>2.276176024279211</v>
      </c>
      <c r="U11" s="417">
        <f t="shared" si="4"/>
        <v>0.05058168942842691</v>
      </c>
      <c r="V11" s="20">
        <f t="shared" si="5"/>
        <v>2.3267577137076376</v>
      </c>
      <c r="W11" s="20"/>
      <c r="X11" s="20"/>
      <c r="Y11" s="45"/>
      <c r="Z11" s="45"/>
      <c r="AA11" s="45"/>
    </row>
    <row r="12" spans="1:27" ht="12.75" outlineLevel="1">
      <c r="A12" s="423">
        <v>5</v>
      </c>
      <c r="B12" s="295" t="s">
        <v>62</v>
      </c>
      <c r="C12" s="31">
        <v>3319</v>
      </c>
      <c r="D12" s="422">
        <v>3027</v>
      </c>
      <c r="E12" s="31">
        <v>91</v>
      </c>
      <c r="F12" s="422">
        <v>162</v>
      </c>
      <c r="G12" s="254">
        <v>2.741789695691473</v>
      </c>
      <c r="H12" s="254">
        <v>5.35183349851338</v>
      </c>
      <c r="I12" s="31">
        <v>1</v>
      </c>
      <c r="J12" s="422">
        <v>2</v>
      </c>
      <c r="K12" s="254">
        <v>0.030129557095510694</v>
      </c>
      <c r="L12" s="254">
        <v>0.06607201850016518</v>
      </c>
      <c r="M12" s="31">
        <v>92</v>
      </c>
      <c r="N12" s="422">
        <v>164</v>
      </c>
      <c r="O12" s="254">
        <v>2.771919252786984</v>
      </c>
      <c r="P12" s="254">
        <v>5.417905517013545</v>
      </c>
      <c r="Q12" s="417">
        <f t="shared" si="0"/>
        <v>5.35183349851338</v>
      </c>
      <c r="R12" s="417">
        <f t="shared" si="1"/>
        <v>0.06607201850016518</v>
      </c>
      <c r="S12" s="417">
        <f t="shared" si="2"/>
        <v>5.417905517013545</v>
      </c>
      <c r="T12" s="417">
        <f t="shared" si="3"/>
        <v>2.741789695691473</v>
      </c>
      <c r="U12" s="417">
        <f t="shared" si="4"/>
        <v>0.030129557095510694</v>
      </c>
      <c r="V12" s="20">
        <f t="shared" si="5"/>
        <v>2.771919252786984</v>
      </c>
      <c r="W12" s="20"/>
      <c r="X12" s="20"/>
      <c r="Y12" s="45"/>
      <c r="Z12" s="45"/>
      <c r="AA12" s="45"/>
    </row>
    <row r="13" spans="1:27" ht="12.75" outlineLevel="1">
      <c r="A13" s="423">
        <v>6</v>
      </c>
      <c r="B13" s="295" t="s">
        <v>61</v>
      </c>
      <c r="C13" s="31">
        <v>1042</v>
      </c>
      <c r="D13" s="422">
        <v>2267</v>
      </c>
      <c r="E13" s="31">
        <v>24</v>
      </c>
      <c r="F13" s="422">
        <v>83</v>
      </c>
      <c r="G13" s="254">
        <v>2.3032629558541267</v>
      </c>
      <c r="H13" s="254">
        <v>3.6612262902514336</v>
      </c>
      <c r="I13" s="31">
        <v>1</v>
      </c>
      <c r="J13" s="422">
        <v>0</v>
      </c>
      <c r="K13" s="254">
        <v>0.09596928982725528</v>
      </c>
      <c r="L13" s="254">
        <v>0</v>
      </c>
      <c r="M13" s="31">
        <v>25</v>
      </c>
      <c r="N13" s="422">
        <v>83</v>
      </c>
      <c r="O13" s="254">
        <v>2.399232245681382</v>
      </c>
      <c r="P13" s="254">
        <v>3.6612262902514336</v>
      </c>
      <c r="Q13" s="417">
        <f t="shared" si="0"/>
        <v>3.6612262902514336</v>
      </c>
      <c r="R13" s="417">
        <f t="shared" si="1"/>
        <v>0</v>
      </c>
      <c r="S13" s="417">
        <f t="shared" si="2"/>
        <v>3.6612262902514336</v>
      </c>
      <c r="T13" s="417">
        <f t="shared" si="3"/>
        <v>2.3032629558541267</v>
      </c>
      <c r="U13" s="417">
        <f t="shared" si="4"/>
        <v>0.09596928982725528</v>
      </c>
      <c r="V13" s="20">
        <f t="shared" si="5"/>
        <v>2.399232245681382</v>
      </c>
      <c r="W13" s="20"/>
      <c r="X13" s="20"/>
      <c r="Y13" s="45"/>
      <c r="Z13" s="45"/>
      <c r="AA13" s="45"/>
    </row>
    <row r="14" spans="1:27" ht="12.75" outlineLevel="1">
      <c r="A14" s="423">
        <v>7</v>
      </c>
      <c r="B14" s="295" t="s">
        <v>60</v>
      </c>
      <c r="C14" s="31">
        <v>1127</v>
      </c>
      <c r="D14" s="422">
        <v>939</v>
      </c>
      <c r="E14" s="31">
        <v>19</v>
      </c>
      <c r="F14" s="422">
        <v>38</v>
      </c>
      <c r="G14" s="254">
        <v>1.6858917480035494</v>
      </c>
      <c r="H14" s="254">
        <v>4.046858359957401</v>
      </c>
      <c r="I14" s="31">
        <v>0</v>
      </c>
      <c r="J14" s="422">
        <v>0</v>
      </c>
      <c r="K14" s="254">
        <v>0</v>
      </c>
      <c r="L14" s="254">
        <v>0</v>
      </c>
      <c r="M14" s="31">
        <v>19</v>
      </c>
      <c r="N14" s="422">
        <v>38</v>
      </c>
      <c r="O14" s="254">
        <v>1.6858917480035494</v>
      </c>
      <c r="P14" s="254">
        <v>4.046858359957401</v>
      </c>
      <c r="Q14" s="417">
        <f t="shared" si="0"/>
        <v>4.046858359957401</v>
      </c>
      <c r="R14" s="417">
        <f t="shared" si="1"/>
        <v>0</v>
      </c>
      <c r="S14" s="417">
        <f t="shared" si="2"/>
        <v>4.046858359957401</v>
      </c>
      <c r="T14" s="417">
        <f t="shared" si="3"/>
        <v>1.6858917480035494</v>
      </c>
      <c r="U14" s="417">
        <f t="shared" si="4"/>
        <v>0</v>
      </c>
      <c r="V14" s="20">
        <f t="shared" si="5"/>
        <v>1.6858917480035494</v>
      </c>
      <c r="W14" s="20"/>
      <c r="X14" s="20"/>
      <c r="Y14" s="45"/>
      <c r="Z14" s="45"/>
      <c r="AA14" s="45"/>
    </row>
    <row r="15" spans="1:27" ht="12.75" outlineLevel="1">
      <c r="A15" s="423">
        <v>8</v>
      </c>
      <c r="B15" s="295" t="s">
        <v>59</v>
      </c>
      <c r="C15" s="31">
        <v>733</v>
      </c>
      <c r="D15" s="422">
        <v>1182</v>
      </c>
      <c r="E15" s="31">
        <v>28</v>
      </c>
      <c r="F15" s="422">
        <v>52</v>
      </c>
      <c r="G15" s="254">
        <v>3.819918144611187</v>
      </c>
      <c r="H15" s="254">
        <v>4.399323181049069</v>
      </c>
      <c r="I15" s="31">
        <v>0</v>
      </c>
      <c r="J15" s="422">
        <v>0</v>
      </c>
      <c r="K15" s="254">
        <v>0</v>
      </c>
      <c r="L15" s="254">
        <v>0</v>
      </c>
      <c r="M15" s="31">
        <v>28</v>
      </c>
      <c r="N15" s="422">
        <v>52</v>
      </c>
      <c r="O15" s="254">
        <v>3.819918144611187</v>
      </c>
      <c r="P15" s="254">
        <v>4.399323181049069</v>
      </c>
      <c r="Q15" s="417">
        <f t="shared" si="0"/>
        <v>4.399323181049069</v>
      </c>
      <c r="R15" s="417">
        <f t="shared" si="1"/>
        <v>0</v>
      </c>
      <c r="S15" s="417">
        <f t="shared" si="2"/>
        <v>4.399323181049069</v>
      </c>
      <c r="T15" s="417">
        <f t="shared" si="3"/>
        <v>3.819918144611187</v>
      </c>
      <c r="U15" s="417">
        <f t="shared" si="4"/>
        <v>0</v>
      </c>
      <c r="V15" s="20">
        <f t="shared" si="5"/>
        <v>3.819918144611187</v>
      </c>
      <c r="W15" s="20"/>
      <c r="X15" s="20"/>
      <c r="Y15" s="45"/>
      <c r="Z15" s="45"/>
      <c r="AA15" s="45"/>
    </row>
    <row r="16" spans="1:27" ht="12.75" outlineLevel="1">
      <c r="A16" s="423">
        <v>9</v>
      </c>
      <c r="B16" s="295" t="s">
        <v>58</v>
      </c>
      <c r="C16" s="31">
        <v>628</v>
      </c>
      <c r="D16" s="422">
        <v>613</v>
      </c>
      <c r="E16" s="31">
        <v>12</v>
      </c>
      <c r="F16" s="422">
        <v>31</v>
      </c>
      <c r="G16" s="254">
        <v>1.910828025477707</v>
      </c>
      <c r="H16" s="254">
        <v>5.057096247960848</v>
      </c>
      <c r="I16" s="31">
        <v>2</v>
      </c>
      <c r="J16" s="422">
        <v>0</v>
      </c>
      <c r="K16" s="254">
        <v>0.3184713375796178</v>
      </c>
      <c r="L16" s="254">
        <v>0</v>
      </c>
      <c r="M16" s="31">
        <v>14</v>
      </c>
      <c r="N16" s="422">
        <v>31</v>
      </c>
      <c r="O16" s="254">
        <v>2.229299363057325</v>
      </c>
      <c r="P16" s="254">
        <v>5.057096247960848</v>
      </c>
      <c r="Q16" s="417">
        <f t="shared" si="0"/>
        <v>5.057096247960848</v>
      </c>
      <c r="R16" s="417">
        <f t="shared" si="1"/>
        <v>0</v>
      </c>
      <c r="S16" s="417">
        <f t="shared" si="2"/>
        <v>5.057096247960848</v>
      </c>
      <c r="T16" s="417">
        <f t="shared" si="3"/>
        <v>1.910828025477707</v>
      </c>
      <c r="U16" s="417">
        <f t="shared" si="4"/>
        <v>0.3184713375796178</v>
      </c>
      <c r="V16" s="20">
        <f t="shared" si="5"/>
        <v>2.229299363057325</v>
      </c>
      <c r="W16" s="20"/>
      <c r="X16" s="20"/>
      <c r="Y16" s="45"/>
      <c r="Z16" s="45"/>
      <c r="AA16" s="45"/>
    </row>
    <row r="17" spans="1:27" ht="12.75" outlineLevel="1">
      <c r="A17" s="423">
        <v>10</v>
      </c>
      <c r="B17" s="295" t="s">
        <v>57</v>
      </c>
      <c r="C17" s="31">
        <v>1222</v>
      </c>
      <c r="D17" s="422">
        <v>1080</v>
      </c>
      <c r="E17" s="31">
        <v>67</v>
      </c>
      <c r="F17" s="422">
        <v>100</v>
      </c>
      <c r="G17" s="254">
        <v>5.482815057283142</v>
      </c>
      <c r="H17" s="254">
        <v>9.25925925925926</v>
      </c>
      <c r="I17" s="31">
        <v>0</v>
      </c>
      <c r="J17" s="422">
        <v>0</v>
      </c>
      <c r="K17" s="254">
        <v>0</v>
      </c>
      <c r="L17" s="254">
        <v>0</v>
      </c>
      <c r="M17" s="31">
        <v>67</v>
      </c>
      <c r="N17" s="422">
        <v>100</v>
      </c>
      <c r="O17" s="254">
        <v>5.482815057283142</v>
      </c>
      <c r="P17" s="254">
        <v>9.25925925925926</v>
      </c>
      <c r="Q17" s="417">
        <f t="shared" si="0"/>
        <v>9.25925925925926</v>
      </c>
      <c r="R17" s="417">
        <f t="shared" si="1"/>
        <v>0</v>
      </c>
      <c r="S17" s="417">
        <f t="shared" si="2"/>
        <v>9.25925925925926</v>
      </c>
      <c r="T17" s="417">
        <f t="shared" si="3"/>
        <v>5.482815057283142</v>
      </c>
      <c r="U17" s="417">
        <f t="shared" si="4"/>
        <v>0</v>
      </c>
      <c r="V17" s="20">
        <f t="shared" si="5"/>
        <v>5.482815057283142</v>
      </c>
      <c r="W17" s="20"/>
      <c r="X17" s="20"/>
      <c r="Y17" s="45"/>
      <c r="Z17" s="45"/>
      <c r="AA17" s="45"/>
    </row>
    <row r="18" spans="1:27" ht="12.75" outlineLevel="1">
      <c r="A18" s="423">
        <v>11</v>
      </c>
      <c r="B18" s="295" t="s">
        <v>56</v>
      </c>
      <c r="C18" s="31">
        <v>675</v>
      </c>
      <c r="D18" s="422">
        <v>779</v>
      </c>
      <c r="E18" s="31">
        <v>25</v>
      </c>
      <c r="F18" s="422">
        <v>38</v>
      </c>
      <c r="G18" s="254">
        <v>3.7037037037037037</v>
      </c>
      <c r="H18" s="254">
        <v>4.878048780487805</v>
      </c>
      <c r="I18" s="31">
        <v>0</v>
      </c>
      <c r="J18" s="422">
        <v>0</v>
      </c>
      <c r="K18" s="254">
        <v>0</v>
      </c>
      <c r="L18" s="254">
        <v>0</v>
      </c>
      <c r="M18" s="31">
        <v>25</v>
      </c>
      <c r="N18" s="422">
        <v>38</v>
      </c>
      <c r="O18" s="254">
        <v>3.7037037037037037</v>
      </c>
      <c r="P18" s="254">
        <v>4.878048780487805</v>
      </c>
      <c r="Q18" s="417">
        <f t="shared" si="0"/>
        <v>4.878048780487805</v>
      </c>
      <c r="R18" s="417">
        <f t="shared" si="1"/>
        <v>0</v>
      </c>
      <c r="S18" s="417">
        <f t="shared" si="2"/>
        <v>4.878048780487805</v>
      </c>
      <c r="T18" s="417">
        <f t="shared" si="3"/>
        <v>3.7037037037037037</v>
      </c>
      <c r="U18" s="417">
        <f t="shared" si="4"/>
        <v>0</v>
      </c>
      <c r="V18" s="20">
        <f t="shared" si="5"/>
        <v>3.7037037037037037</v>
      </c>
      <c r="W18" s="20"/>
      <c r="X18" s="20"/>
      <c r="Y18" s="45"/>
      <c r="Z18" s="45"/>
      <c r="AA18" s="45"/>
    </row>
    <row r="19" spans="1:27" ht="12.75" outlineLevel="1">
      <c r="A19" s="423">
        <v>12</v>
      </c>
      <c r="B19" s="295" t="s">
        <v>55</v>
      </c>
      <c r="C19" s="31">
        <v>1334</v>
      </c>
      <c r="D19" s="422">
        <v>1733</v>
      </c>
      <c r="E19" s="31">
        <v>53</v>
      </c>
      <c r="F19" s="422">
        <v>65</v>
      </c>
      <c r="G19" s="254">
        <v>3.973013493253373</v>
      </c>
      <c r="H19" s="254">
        <v>3.750721292556261</v>
      </c>
      <c r="I19" s="31">
        <v>0</v>
      </c>
      <c r="J19" s="422">
        <v>0</v>
      </c>
      <c r="K19" s="254">
        <v>0</v>
      </c>
      <c r="L19" s="254">
        <v>0</v>
      </c>
      <c r="M19" s="31">
        <v>53</v>
      </c>
      <c r="N19" s="422">
        <v>65</v>
      </c>
      <c r="O19" s="254">
        <v>3.973013493253373</v>
      </c>
      <c r="P19" s="254">
        <v>3.750721292556261</v>
      </c>
      <c r="Q19" s="417">
        <f t="shared" si="0"/>
        <v>3.750721292556261</v>
      </c>
      <c r="R19" s="417">
        <f t="shared" si="1"/>
        <v>0</v>
      </c>
      <c r="S19" s="417">
        <f t="shared" si="2"/>
        <v>3.750721292556261</v>
      </c>
      <c r="T19" s="417">
        <f t="shared" si="3"/>
        <v>3.973013493253373</v>
      </c>
      <c r="U19" s="417">
        <f t="shared" si="4"/>
        <v>0</v>
      </c>
      <c r="V19" s="20">
        <f t="shared" si="5"/>
        <v>3.973013493253373</v>
      </c>
      <c r="W19" s="20"/>
      <c r="X19" s="20"/>
      <c r="Y19" s="45"/>
      <c r="Z19" s="45"/>
      <c r="AA19" s="45"/>
    </row>
    <row r="20" spans="1:27" ht="12.75" outlineLevel="1">
      <c r="A20" s="423">
        <v>13</v>
      </c>
      <c r="B20" s="295" t="s">
        <v>54</v>
      </c>
      <c r="C20" s="31">
        <v>1661</v>
      </c>
      <c r="D20" s="422">
        <v>2218</v>
      </c>
      <c r="E20" s="31">
        <v>49</v>
      </c>
      <c r="F20" s="422">
        <v>90</v>
      </c>
      <c r="G20" s="254">
        <v>2.9500301023479834</v>
      </c>
      <c r="H20" s="254">
        <v>4.057709648331831</v>
      </c>
      <c r="I20" s="31">
        <v>1</v>
      </c>
      <c r="J20" s="422">
        <v>1</v>
      </c>
      <c r="K20" s="254">
        <v>0.060204695966285374</v>
      </c>
      <c r="L20" s="254">
        <v>0.04508566275924256</v>
      </c>
      <c r="M20" s="31">
        <v>50</v>
      </c>
      <c r="N20" s="422">
        <v>91</v>
      </c>
      <c r="O20" s="254">
        <v>3.0102347983142685</v>
      </c>
      <c r="P20" s="254">
        <v>4.102795311091073</v>
      </c>
      <c r="Q20" s="417">
        <f t="shared" si="0"/>
        <v>4.057709648331831</v>
      </c>
      <c r="R20" s="417">
        <f t="shared" si="1"/>
        <v>0.04508566275924256</v>
      </c>
      <c r="S20" s="417">
        <f t="shared" si="2"/>
        <v>4.102795311091073</v>
      </c>
      <c r="T20" s="417">
        <f t="shared" si="3"/>
        <v>2.9500301023479834</v>
      </c>
      <c r="U20" s="417">
        <f t="shared" si="4"/>
        <v>0.060204695966285374</v>
      </c>
      <c r="V20" s="20">
        <f t="shared" si="5"/>
        <v>3.0102347983142685</v>
      </c>
      <c r="W20" s="20"/>
      <c r="X20" s="20"/>
      <c r="Y20" s="45"/>
      <c r="Z20" s="45"/>
      <c r="AA20" s="45"/>
    </row>
    <row r="21" spans="1:27" ht="12.75" outlineLevel="1">
      <c r="A21" s="423">
        <v>14</v>
      </c>
      <c r="B21" s="295" t="s">
        <v>53</v>
      </c>
      <c r="C21" s="31">
        <v>931</v>
      </c>
      <c r="D21" s="422">
        <v>1305</v>
      </c>
      <c r="E21" s="31">
        <v>25</v>
      </c>
      <c r="F21" s="422">
        <v>48</v>
      </c>
      <c r="G21" s="254">
        <v>2.6852846401718584</v>
      </c>
      <c r="H21" s="254">
        <v>3.67816091954023</v>
      </c>
      <c r="I21" s="31">
        <v>10</v>
      </c>
      <c r="J21" s="422">
        <v>1</v>
      </c>
      <c r="K21" s="254">
        <v>1.0741138560687433</v>
      </c>
      <c r="L21" s="254">
        <v>0.07662835249042145</v>
      </c>
      <c r="M21" s="31">
        <v>35</v>
      </c>
      <c r="N21" s="422">
        <v>49</v>
      </c>
      <c r="O21" s="254">
        <v>3.7593984962406015</v>
      </c>
      <c r="P21" s="254">
        <v>3.7547892720306515</v>
      </c>
      <c r="Q21" s="417">
        <f t="shared" si="0"/>
        <v>3.67816091954023</v>
      </c>
      <c r="R21" s="417">
        <f t="shared" si="1"/>
        <v>0.07662835249042145</v>
      </c>
      <c r="S21" s="417">
        <f t="shared" si="2"/>
        <v>3.7547892720306515</v>
      </c>
      <c r="T21" s="417">
        <f t="shared" si="3"/>
        <v>2.6852846401718584</v>
      </c>
      <c r="U21" s="417">
        <f t="shared" si="4"/>
        <v>1.0741138560687433</v>
      </c>
      <c r="V21" s="20">
        <f t="shared" si="5"/>
        <v>3.7593984962406015</v>
      </c>
      <c r="W21" s="20"/>
      <c r="X21" s="20"/>
      <c r="Y21" s="45"/>
      <c r="Z21" s="45"/>
      <c r="AA21" s="45"/>
    </row>
    <row r="22" spans="1:27" ht="12.75" outlineLevel="1">
      <c r="A22" s="423">
        <v>15</v>
      </c>
      <c r="B22" s="295" t="s">
        <v>52</v>
      </c>
      <c r="C22" s="31">
        <v>1711</v>
      </c>
      <c r="D22" s="422">
        <v>1826</v>
      </c>
      <c r="E22" s="31">
        <v>68</v>
      </c>
      <c r="F22" s="422">
        <v>104</v>
      </c>
      <c r="G22" s="254">
        <v>3.974284044418469</v>
      </c>
      <c r="H22" s="254">
        <v>5.695509309967141</v>
      </c>
      <c r="I22" s="31">
        <v>3</v>
      </c>
      <c r="J22" s="422">
        <v>1</v>
      </c>
      <c r="K22" s="254">
        <v>0.17533606078316774</v>
      </c>
      <c r="L22" s="254">
        <v>0.054764512595837894</v>
      </c>
      <c r="M22" s="31">
        <v>71</v>
      </c>
      <c r="N22" s="422">
        <v>105</v>
      </c>
      <c r="O22" s="254">
        <v>4.149620105201636</v>
      </c>
      <c r="P22" s="254">
        <v>5.7502738225629795</v>
      </c>
      <c r="Q22" s="417">
        <f t="shared" si="0"/>
        <v>5.695509309967141</v>
      </c>
      <c r="R22" s="417">
        <f t="shared" si="1"/>
        <v>0.054764512595837894</v>
      </c>
      <c r="S22" s="417">
        <f t="shared" si="2"/>
        <v>5.7502738225629795</v>
      </c>
      <c r="T22" s="417">
        <f t="shared" si="3"/>
        <v>3.974284044418469</v>
      </c>
      <c r="U22" s="417">
        <f t="shared" si="4"/>
        <v>0.17533606078316774</v>
      </c>
      <c r="V22" s="20">
        <f t="shared" si="5"/>
        <v>4.149620105201636</v>
      </c>
      <c r="W22" s="20"/>
      <c r="X22" s="20"/>
      <c r="Y22" s="45"/>
      <c r="Z22" s="45"/>
      <c r="AA22" s="45"/>
    </row>
    <row r="23" spans="1:27" ht="12.75" outlineLevel="1">
      <c r="A23" s="423">
        <v>16</v>
      </c>
      <c r="B23" s="295" t="s">
        <v>51</v>
      </c>
      <c r="C23" s="31">
        <v>920</v>
      </c>
      <c r="D23" s="422">
        <v>1130</v>
      </c>
      <c r="E23" s="31">
        <v>37</v>
      </c>
      <c r="F23" s="422">
        <v>102</v>
      </c>
      <c r="G23" s="254">
        <v>4.021739130434782</v>
      </c>
      <c r="H23" s="254">
        <v>9.026548672566372</v>
      </c>
      <c r="I23" s="31">
        <v>2</v>
      </c>
      <c r="J23" s="422">
        <v>2</v>
      </c>
      <c r="K23" s="254">
        <v>0.21739130434782608</v>
      </c>
      <c r="L23" s="254">
        <v>0.17699115044247787</v>
      </c>
      <c r="M23" s="31">
        <v>39</v>
      </c>
      <c r="N23" s="422">
        <v>104</v>
      </c>
      <c r="O23" s="254">
        <v>4.239130434782608</v>
      </c>
      <c r="P23" s="254">
        <v>9.20353982300885</v>
      </c>
      <c r="Q23" s="417">
        <f t="shared" si="0"/>
        <v>9.026548672566372</v>
      </c>
      <c r="R23" s="417">
        <f t="shared" si="1"/>
        <v>0.17699115044247787</v>
      </c>
      <c r="S23" s="417">
        <f t="shared" si="2"/>
        <v>9.20353982300885</v>
      </c>
      <c r="T23" s="417">
        <f t="shared" si="3"/>
        <v>4.021739130434782</v>
      </c>
      <c r="U23" s="417">
        <f t="shared" si="4"/>
        <v>0.21739130434782608</v>
      </c>
      <c r="V23" s="20">
        <f t="shared" si="5"/>
        <v>4.239130434782608</v>
      </c>
      <c r="W23" s="20"/>
      <c r="X23" s="20"/>
      <c r="Y23" s="45"/>
      <c r="Z23" s="45"/>
      <c r="AA23" s="45"/>
    </row>
    <row r="24" spans="1:27" ht="12.75" outlineLevel="1">
      <c r="A24" s="423">
        <v>17</v>
      </c>
      <c r="B24" s="295" t="s">
        <v>50</v>
      </c>
      <c r="C24" s="31">
        <v>699</v>
      </c>
      <c r="D24" s="422">
        <v>865</v>
      </c>
      <c r="E24" s="31">
        <v>15</v>
      </c>
      <c r="F24" s="422">
        <v>42</v>
      </c>
      <c r="G24" s="254">
        <v>2.1459227467811157</v>
      </c>
      <c r="H24" s="254">
        <v>4.855491329479769</v>
      </c>
      <c r="I24" s="31">
        <v>0</v>
      </c>
      <c r="J24" s="422">
        <v>1</v>
      </c>
      <c r="K24" s="254">
        <v>0</v>
      </c>
      <c r="L24" s="254">
        <v>0.11560693641618497</v>
      </c>
      <c r="M24" s="31">
        <v>15</v>
      </c>
      <c r="N24" s="422">
        <v>43</v>
      </c>
      <c r="O24" s="254">
        <v>2.1459227467811157</v>
      </c>
      <c r="P24" s="254">
        <v>4.971098265895954</v>
      </c>
      <c r="Q24" s="417">
        <f t="shared" si="0"/>
        <v>4.855491329479769</v>
      </c>
      <c r="R24" s="417">
        <f t="shared" si="1"/>
        <v>0.11560693641618497</v>
      </c>
      <c r="S24" s="417">
        <f t="shared" si="2"/>
        <v>4.971098265895954</v>
      </c>
      <c r="T24" s="417">
        <f t="shared" si="3"/>
        <v>2.1459227467811157</v>
      </c>
      <c r="U24" s="417">
        <f t="shared" si="4"/>
        <v>0</v>
      </c>
      <c r="V24" s="20">
        <f t="shared" si="5"/>
        <v>2.1459227467811157</v>
      </c>
      <c r="W24" s="20"/>
      <c r="X24" s="20"/>
      <c r="Y24" s="45"/>
      <c r="Z24" s="45"/>
      <c r="AA24" s="45"/>
    </row>
    <row r="25" spans="1:27" ht="12.75" outlineLevel="1">
      <c r="A25" s="423">
        <v>18</v>
      </c>
      <c r="B25" s="295" t="s">
        <v>49</v>
      </c>
      <c r="C25" s="31">
        <v>1116</v>
      </c>
      <c r="D25" s="422">
        <v>1140</v>
      </c>
      <c r="E25" s="31">
        <v>18</v>
      </c>
      <c r="F25" s="422">
        <v>25</v>
      </c>
      <c r="G25" s="254">
        <v>1.6129032258064515</v>
      </c>
      <c r="H25" s="254">
        <v>2.192982456140351</v>
      </c>
      <c r="I25" s="31">
        <v>0</v>
      </c>
      <c r="J25" s="422">
        <v>0</v>
      </c>
      <c r="K25" s="254">
        <v>0</v>
      </c>
      <c r="L25" s="254">
        <v>0</v>
      </c>
      <c r="M25" s="31">
        <v>18</v>
      </c>
      <c r="N25" s="422">
        <v>25</v>
      </c>
      <c r="O25" s="254">
        <v>1.6129032258064515</v>
      </c>
      <c r="P25" s="254">
        <v>2.192982456140351</v>
      </c>
      <c r="Q25" s="417">
        <f t="shared" si="0"/>
        <v>2.192982456140351</v>
      </c>
      <c r="R25" s="417">
        <f t="shared" si="1"/>
        <v>0</v>
      </c>
      <c r="S25" s="417">
        <f t="shared" si="2"/>
        <v>2.192982456140351</v>
      </c>
      <c r="T25" s="417">
        <f t="shared" si="3"/>
        <v>1.6129032258064515</v>
      </c>
      <c r="U25" s="417">
        <f t="shared" si="4"/>
        <v>0</v>
      </c>
      <c r="V25" s="20">
        <f t="shared" si="5"/>
        <v>1.6129032258064515</v>
      </c>
      <c r="W25" s="20"/>
      <c r="X25" s="20"/>
      <c r="Y25" s="45"/>
      <c r="Z25" s="45"/>
      <c r="AA25" s="45"/>
    </row>
    <row r="26" spans="1:27" ht="12.75" outlineLevel="1">
      <c r="A26" s="423">
        <v>19</v>
      </c>
      <c r="B26" s="295" t="s">
        <v>48</v>
      </c>
      <c r="C26" s="31">
        <v>484</v>
      </c>
      <c r="D26" s="422">
        <v>444</v>
      </c>
      <c r="E26" s="31">
        <v>8</v>
      </c>
      <c r="F26" s="422">
        <v>6</v>
      </c>
      <c r="G26" s="254">
        <v>1.6528925619834711</v>
      </c>
      <c r="H26" s="254">
        <v>1.3513513513513513</v>
      </c>
      <c r="I26" s="31">
        <v>0</v>
      </c>
      <c r="J26" s="422">
        <v>0</v>
      </c>
      <c r="K26" s="254">
        <v>0</v>
      </c>
      <c r="L26" s="254">
        <v>0</v>
      </c>
      <c r="M26" s="31">
        <v>8</v>
      </c>
      <c r="N26" s="422">
        <v>6</v>
      </c>
      <c r="O26" s="254">
        <v>1.6528925619834711</v>
      </c>
      <c r="P26" s="254">
        <v>1.3513513513513513</v>
      </c>
      <c r="Q26" s="417">
        <f t="shared" si="0"/>
        <v>1.3513513513513513</v>
      </c>
      <c r="R26" s="417">
        <f t="shared" si="1"/>
        <v>0</v>
      </c>
      <c r="S26" s="417">
        <f t="shared" si="2"/>
        <v>1.3513513513513513</v>
      </c>
      <c r="T26" s="417">
        <f t="shared" si="3"/>
        <v>1.6528925619834711</v>
      </c>
      <c r="U26" s="417">
        <f t="shared" si="4"/>
        <v>0</v>
      </c>
      <c r="V26" s="20">
        <f t="shared" si="5"/>
        <v>1.6528925619834711</v>
      </c>
      <c r="W26" s="20"/>
      <c r="X26" s="20"/>
      <c r="Y26" s="45"/>
      <c r="Z26" s="45"/>
      <c r="AA26" s="45"/>
    </row>
    <row r="27" spans="1:27" ht="12.75" outlineLevel="1">
      <c r="A27" s="423">
        <v>20</v>
      </c>
      <c r="B27" s="295" t="s">
        <v>47</v>
      </c>
      <c r="C27" s="31">
        <v>1727</v>
      </c>
      <c r="D27" s="422">
        <v>2724</v>
      </c>
      <c r="E27" s="31">
        <v>104</v>
      </c>
      <c r="F27" s="422">
        <v>116</v>
      </c>
      <c r="G27" s="254">
        <v>6.022003474232774</v>
      </c>
      <c r="H27" s="254">
        <v>4.258443465491924</v>
      </c>
      <c r="I27" s="31">
        <v>2</v>
      </c>
      <c r="J27" s="422">
        <v>1</v>
      </c>
      <c r="K27" s="254">
        <v>0.11580775911986103</v>
      </c>
      <c r="L27" s="254">
        <v>0.03671071953010279</v>
      </c>
      <c r="M27" s="31">
        <v>106</v>
      </c>
      <c r="N27" s="422">
        <v>117</v>
      </c>
      <c r="O27" s="254">
        <v>6.137811233352634</v>
      </c>
      <c r="P27" s="254">
        <v>4.295154185022026</v>
      </c>
      <c r="Q27" s="417">
        <f t="shared" si="0"/>
        <v>4.258443465491924</v>
      </c>
      <c r="R27" s="417">
        <f t="shared" si="1"/>
        <v>0.03671071953010279</v>
      </c>
      <c r="S27" s="417">
        <f t="shared" si="2"/>
        <v>4.295154185022026</v>
      </c>
      <c r="T27" s="417">
        <f t="shared" si="3"/>
        <v>6.022003474232774</v>
      </c>
      <c r="U27" s="417">
        <f t="shared" si="4"/>
        <v>0.11580775911986103</v>
      </c>
      <c r="V27" s="20">
        <f t="shared" si="5"/>
        <v>6.137811233352634</v>
      </c>
      <c r="W27" s="20"/>
      <c r="X27" s="20"/>
      <c r="Y27" s="45"/>
      <c r="Z27" s="45"/>
      <c r="AA27" s="45"/>
    </row>
    <row r="28" spans="1:27" ht="12.75" outlineLevel="1">
      <c r="A28" s="423">
        <v>21</v>
      </c>
      <c r="B28" s="295" t="s">
        <v>46</v>
      </c>
      <c r="C28" s="31">
        <v>806</v>
      </c>
      <c r="D28" s="422">
        <v>1163</v>
      </c>
      <c r="E28" s="31">
        <v>27</v>
      </c>
      <c r="F28" s="422">
        <v>33</v>
      </c>
      <c r="G28" s="254">
        <v>3.3498759305210917</v>
      </c>
      <c r="H28" s="254">
        <v>2.837489251934652</v>
      </c>
      <c r="I28" s="31">
        <v>1</v>
      </c>
      <c r="J28" s="422">
        <v>2</v>
      </c>
      <c r="K28" s="254">
        <v>0.12406947890818859</v>
      </c>
      <c r="L28" s="254">
        <v>0.17196904557179707</v>
      </c>
      <c r="M28" s="31">
        <v>28</v>
      </c>
      <c r="N28" s="422">
        <v>35</v>
      </c>
      <c r="O28" s="254">
        <v>3.4739454094292803</v>
      </c>
      <c r="P28" s="254">
        <v>3.0094582975064488</v>
      </c>
      <c r="Q28" s="417">
        <f t="shared" si="0"/>
        <v>2.837489251934652</v>
      </c>
      <c r="R28" s="417">
        <f t="shared" si="1"/>
        <v>0.17196904557179707</v>
      </c>
      <c r="S28" s="417">
        <f t="shared" si="2"/>
        <v>3.0094582975064488</v>
      </c>
      <c r="T28" s="417">
        <f t="shared" si="3"/>
        <v>3.3498759305210917</v>
      </c>
      <c r="U28" s="417">
        <f t="shared" si="4"/>
        <v>0.12406947890818859</v>
      </c>
      <c r="V28" s="20">
        <f t="shared" si="5"/>
        <v>3.4739454094292803</v>
      </c>
      <c r="W28" s="20"/>
      <c r="X28" s="20"/>
      <c r="Y28" s="45"/>
      <c r="Z28" s="45"/>
      <c r="AA28" s="45"/>
    </row>
    <row r="29" spans="1:27" ht="12.75" outlineLevel="1">
      <c r="A29" s="423">
        <v>22</v>
      </c>
      <c r="B29" s="295" t="s">
        <v>45</v>
      </c>
      <c r="C29" s="31">
        <v>1048</v>
      </c>
      <c r="D29" s="422">
        <v>1770</v>
      </c>
      <c r="E29" s="31">
        <v>16</v>
      </c>
      <c r="F29" s="422">
        <v>58</v>
      </c>
      <c r="G29" s="254">
        <v>1.5267175572519085</v>
      </c>
      <c r="H29" s="254">
        <v>3.2768361581920904</v>
      </c>
      <c r="I29" s="31">
        <v>0</v>
      </c>
      <c r="J29" s="422">
        <v>1</v>
      </c>
      <c r="K29" s="254">
        <v>0</v>
      </c>
      <c r="L29" s="254">
        <v>0.05649717514124294</v>
      </c>
      <c r="M29" s="31">
        <v>16</v>
      </c>
      <c r="N29" s="422">
        <v>59</v>
      </c>
      <c r="O29" s="254">
        <v>1.5267175572519085</v>
      </c>
      <c r="P29" s="254">
        <v>3.3333333333333335</v>
      </c>
      <c r="Q29" s="417">
        <f t="shared" si="0"/>
        <v>3.2768361581920904</v>
      </c>
      <c r="R29" s="417">
        <f t="shared" si="1"/>
        <v>0.05649717514124294</v>
      </c>
      <c r="S29" s="417">
        <f t="shared" si="2"/>
        <v>3.3333333333333335</v>
      </c>
      <c r="T29" s="417">
        <f t="shared" si="3"/>
        <v>1.5267175572519085</v>
      </c>
      <c r="U29" s="417">
        <f t="shared" si="4"/>
        <v>0</v>
      </c>
      <c r="V29" s="20">
        <f t="shared" si="5"/>
        <v>1.5267175572519085</v>
      </c>
      <c r="W29" s="20"/>
      <c r="X29" s="20"/>
      <c r="Y29" s="45"/>
      <c r="Z29" s="45"/>
      <c r="AA29" s="45"/>
    </row>
    <row r="30" spans="1:27" ht="12.75" outlineLevel="1">
      <c r="A30" s="423">
        <v>23</v>
      </c>
      <c r="B30" s="295" t="s">
        <v>44</v>
      </c>
      <c r="C30" s="31">
        <v>797</v>
      </c>
      <c r="D30" s="422">
        <v>1478</v>
      </c>
      <c r="E30" s="31">
        <v>30</v>
      </c>
      <c r="F30" s="422">
        <v>40</v>
      </c>
      <c r="G30" s="254">
        <v>3.764115432873275</v>
      </c>
      <c r="H30" s="254">
        <v>2.706359945872801</v>
      </c>
      <c r="I30" s="31">
        <v>0</v>
      </c>
      <c r="J30" s="422">
        <v>1</v>
      </c>
      <c r="K30" s="254">
        <v>0</v>
      </c>
      <c r="L30" s="254">
        <v>0.06765899864682003</v>
      </c>
      <c r="M30" s="31">
        <v>30</v>
      </c>
      <c r="N30" s="422">
        <v>41</v>
      </c>
      <c r="O30" s="254">
        <v>3.764115432873275</v>
      </c>
      <c r="P30" s="254">
        <v>2.774018944519621</v>
      </c>
      <c r="Q30" s="417">
        <f t="shared" si="0"/>
        <v>2.706359945872801</v>
      </c>
      <c r="R30" s="417">
        <f t="shared" si="1"/>
        <v>0.06765899864682003</v>
      </c>
      <c r="S30" s="417">
        <f t="shared" si="2"/>
        <v>2.774018944519621</v>
      </c>
      <c r="T30" s="417">
        <f t="shared" si="3"/>
        <v>3.764115432873275</v>
      </c>
      <c r="U30" s="417">
        <f t="shared" si="4"/>
        <v>0</v>
      </c>
      <c r="V30" s="20">
        <f t="shared" si="5"/>
        <v>3.764115432873275</v>
      </c>
      <c r="W30" s="20"/>
      <c r="X30" s="20"/>
      <c r="Y30" s="45"/>
      <c r="Z30" s="45"/>
      <c r="AA30" s="45"/>
    </row>
    <row r="31" spans="1:27" ht="12.75" outlineLevel="1">
      <c r="A31" s="423">
        <v>24</v>
      </c>
      <c r="B31" s="295" t="s">
        <v>43</v>
      </c>
      <c r="C31" s="31">
        <v>446</v>
      </c>
      <c r="D31" s="422">
        <v>377</v>
      </c>
      <c r="E31" s="31">
        <v>5</v>
      </c>
      <c r="F31" s="422">
        <v>49</v>
      </c>
      <c r="G31" s="254">
        <v>1.1210762331838564</v>
      </c>
      <c r="H31" s="254">
        <v>12.9973474801061</v>
      </c>
      <c r="I31" s="31">
        <v>0</v>
      </c>
      <c r="J31" s="422">
        <v>0</v>
      </c>
      <c r="K31" s="254">
        <v>0</v>
      </c>
      <c r="L31" s="254">
        <v>0</v>
      </c>
      <c r="M31" s="31">
        <v>5</v>
      </c>
      <c r="N31" s="422">
        <v>49</v>
      </c>
      <c r="O31" s="254">
        <v>1.1210762331838564</v>
      </c>
      <c r="P31" s="254">
        <v>12.9973474801061</v>
      </c>
      <c r="Q31" s="417">
        <f t="shared" si="0"/>
        <v>12.9973474801061</v>
      </c>
      <c r="R31" s="417">
        <f t="shared" si="1"/>
        <v>0</v>
      </c>
      <c r="S31" s="417">
        <f t="shared" si="2"/>
        <v>12.9973474801061</v>
      </c>
      <c r="T31" s="417">
        <f t="shared" si="3"/>
        <v>1.1210762331838564</v>
      </c>
      <c r="U31" s="417">
        <f t="shared" si="4"/>
        <v>0</v>
      </c>
      <c r="V31" s="20">
        <f t="shared" si="5"/>
        <v>1.1210762331838564</v>
      </c>
      <c r="W31" s="20"/>
      <c r="X31" s="20"/>
      <c r="Y31" s="45"/>
      <c r="Z31" s="45"/>
      <c r="AA31" s="45"/>
    </row>
    <row r="32" spans="1:27" ht="12.75" outlineLevel="1">
      <c r="A32" s="423">
        <v>25</v>
      </c>
      <c r="B32" s="295" t="s">
        <v>42</v>
      </c>
      <c r="C32" s="31">
        <v>935</v>
      </c>
      <c r="D32" s="422">
        <v>842</v>
      </c>
      <c r="E32" s="31">
        <v>69</v>
      </c>
      <c r="F32" s="422">
        <v>89</v>
      </c>
      <c r="G32" s="254">
        <v>7.379679144385027</v>
      </c>
      <c r="H32" s="254">
        <v>10.570071258907364</v>
      </c>
      <c r="I32" s="31">
        <v>0</v>
      </c>
      <c r="J32" s="422">
        <v>1</v>
      </c>
      <c r="K32" s="254">
        <v>0</v>
      </c>
      <c r="L32" s="254">
        <v>0.1187648456057007</v>
      </c>
      <c r="M32" s="31">
        <v>69</v>
      </c>
      <c r="N32" s="422">
        <v>90</v>
      </c>
      <c r="O32" s="254">
        <v>7.379679144385027</v>
      </c>
      <c r="P32" s="254">
        <v>10.688836104513063</v>
      </c>
      <c r="Q32" s="417">
        <f t="shared" si="0"/>
        <v>10.570071258907364</v>
      </c>
      <c r="R32" s="417">
        <f t="shared" si="1"/>
        <v>0.1187648456057007</v>
      </c>
      <c r="S32" s="417">
        <f t="shared" si="2"/>
        <v>10.688836104513063</v>
      </c>
      <c r="T32" s="417">
        <f t="shared" si="3"/>
        <v>7.379679144385027</v>
      </c>
      <c r="U32" s="417">
        <f t="shared" si="4"/>
        <v>0</v>
      </c>
      <c r="V32" s="20">
        <f t="shared" si="5"/>
        <v>7.379679144385027</v>
      </c>
      <c r="W32" s="20"/>
      <c r="X32" s="20"/>
      <c r="Y32" s="45"/>
      <c r="Z32" s="45"/>
      <c r="AA32" s="45"/>
    </row>
    <row r="33" spans="1:27" ht="12.75" outlineLevel="1">
      <c r="A33" s="423">
        <v>26</v>
      </c>
      <c r="B33" s="295" t="s">
        <v>41</v>
      </c>
      <c r="C33" s="31">
        <v>3711</v>
      </c>
      <c r="D33" s="422">
        <v>3502</v>
      </c>
      <c r="E33" s="31">
        <v>168</v>
      </c>
      <c r="F33" s="422">
        <v>435</v>
      </c>
      <c r="G33" s="254">
        <v>4.527081649151172</v>
      </c>
      <c r="H33" s="254">
        <v>12.42147344374643</v>
      </c>
      <c r="I33" s="31">
        <v>3</v>
      </c>
      <c r="J33" s="422">
        <v>6</v>
      </c>
      <c r="K33" s="254">
        <v>0.08084074373484236</v>
      </c>
      <c r="L33" s="254">
        <v>0.17133066818960593</v>
      </c>
      <c r="M33" s="31">
        <v>171</v>
      </c>
      <c r="N33" s="422">
        <v>441</v>
      </c>
      <c r="O33" s="254">
        <v>4.607922392886015</v>
      </c>
      <c r="P33" s="254">
        <v>12.592804111936037</v>
      </c>
      <c r="Q33" s="417">
        <f t="shared" si="0"/>
        <v>12.42147344374643</v>
      </c>
      <c r="R33" s="417">
        <f t="shared" si="1"/>
        <v>0.17133066818960593</v>
      </c>
      <c r="S33" s="417">
        <f t="shared" si="2"/>
        <v>12.592804111936037</v>
      </c>
      <c r="T33" s="417">
        <f t="shared" si="3"/>
        <v>4.527081649151172</v>
      </c>
      <c r="U33" s="417">
        <f t="shared" si="4"/>
        <v>0.08084074373484236</v>
      </c>
      <c r="V33" s="20">
        <f t="shared" si="5"/>
        <v>4.607922392886015</v>
      </c>
      <c r="W33" s="20"/>
      <c r="X33" s="20"/>
      <c r="Y33" s="45"/>
      <c r="Z33" s="45"/>
      <c r="AA33" s="45"/>
    </row>
    <row r="34" spans="1:27" ht="12.75" outlineLevel="1">
      <c r="A34" s="423">
        <v>27</v>
      </c>
      <c r="B34" s="295" t="s">
        <v>40</v>
      </c>
      <c r="C34" s="31">
        <v>380</v>
      </c>
      <c r="D34" s="422">
        <v>636</v>
      </c>
      <c r="E34" s="31">
        <v>30</v>
      </c>
      <c r="F34" s="422">
        <v>40</v>
      </c>
      <c r="G34" s="254">
        <v>7.894736842105263</v>
      </c>
      <c r="H34" s="254">
        <v>6.289308176100629</v>
      </c>
      <c r="I34" s="31">
        <v>0</v>
      </c>
      <c r="J34" s="422">
        <v>1</v>
      </c>
      <c r="K34" s="254">
        <v>0</v>
      </c>
      <c r="L34" s="254">
        <v>0.15723270440251572</v>
      </c>
      <c r="M34" s="31">
        <v>30</v>
      </c>
      <c r="N34" s="422">
        <v>41</v>
      </c>
      <c r="O34" s="254">
        <v>7.894736842105263</v>
      </c>
      <c r="P34" s="254">
        <v>6.446540880503145</v>
      </c>
      <c r="Q34" s="417">
        <f t="shared" si="0"/>
        <v>6.289308176100629</v>
      </c>
      <c r="R34" s="417">
        <f t="shared" si="1"/>
        <v>0.15723270440251572</v>
      </c>
      <c r="S34" s="417">
        <f t="shared" si="2"/>
        <v>6.446540880503145</v>
      </c>
      <c r="T34" s="417">
        <f t="shared" si="3"/>
        <v>7.894736842105263</v>
      </c>
      <c r="U34" s="417">
        <f t="shared" si="4"/>
        <v>0</v>
      </c>
      <c r="V34" s="20">
        <f t="shared" si="5"/>
        <v>7.894736842105263</v>
      </c>
      <c r="W34" s="20"/>
      <c r="X34" s="20"/>
      <c r="Y34" s="45"/>
      <c r="Z34" s="45"/>
      <c r="AA34" s="45"/>
    </row>
    <row r="35" spans="1:24" ht="12" customHeight="1">
      <c r="A35" s="444"/>
      <c r="B35" s="430" t="s">
        <v>13</v>
      </c>
      <c r="C35" s="443">
        <v>32593</v>
      </c>
      <c r="D35" s="443">
        <v>39276</v>
      </c>
      <c r="E35" s="443">
        <v>1106</v>
      </c>
      <c r="F35" s="443">
        <v>2142</v>
      </c>
      <c r="G35" s="441">
        <v>3.393366673825668</v>
      </c>
      <c r="H35" s="441">
        <v>5.453712190650779</v>
      </c>
      <c r="I35" s="443">
        <v>29</v>
      </c>
      <c r="J35" s="443">
        <v>24</v>
      </c>
      <c r="K35" s="441">
        <v>0.08897616052526616</v>
      </c>
      <c r="L35" s="441">
        <v>0.061106018942865874</v>
      </c>
      <c r="M35" s="443">
        <v>1135</v>
      </c>
      <c r="N35" s="442">
        <v>2166</v>
      </c>
      <c r="O35" s="441">
        <v>3.482342834350934</v>
      </c>
      <c r="P35" s="441">
        <v>5.514818209593645</v>
      </c>
      <c r="Q35" s="417">
        <f t="shared" si="0"/>
        <v>5.453712190650779</v>
      </c>
      <c r="R35" s="417">
        <f t="shared" si="1"/>
        <v>0.061106018942865874</v>
      </c>
      <c r="S35" s="417">
        <f t="shared" si="2"/>
        <v>5.514818209593645</v>
      </c>
      <c r="T35" s="417">
        <f t="shared" si="3"/>
        <v>3.393366673825668</v>
      </c>
      <c r="U35" s="417">
        <f t="shared" si="4"/>
        <v>0.08897616052526616</v>
      </c>
      <c r="V35" s="20">
        <f t="shared" si="5"/>
        <v>3.482342834350934</v>
      </c>
      <c r="W35" s="20"/>
      <c r="X35" s="20"/>
    </row>
    <row r="36" spans="2:24" ht="12.75">
      <c r="B36" s="1" t="s">
        <v>537</v>
      </c>
      <c r="Q36" s="20"/>
      <c r="R36" s="20"/>
      <c r="S36" s="20"/>
      <c r="T36" s="20"/>
      <c r="U36" s="20"/>
      <c r="V36" s="20"/>
      <c r="W36" s="20"/>
      <c r="X36" s="20"/>
    </row>
    <row r="37" ht="12.75">
      <c r="B37" s="1" t="s">
        <v>536</v>
      </c>
    </row>
    <row r="38" ht="12.75">
      <c r="C38" s="45"/>
    </row>
  </sheetData>
  <sheetProtection/>
  <mergeCells count="13">
    <mergeCell ref="A2:P2"/>
    <mergeCell ref="G5:H5"/>
    <mergeCell ref="I5:J5"/>
    <mergeCell ref="K5:L5"/>
    <mergeCell ref="M5:N5"/>
    <mergeCell ref="O5:P5"/>
    <mergeCell ref="A4:A6"/>
    <mergeCell ref="B4:B6"/>
    <mergeCell ref="C4:D4"/>
    <mergeCell ref="E4:P4"/>
    <mergeCell ref="C5:C6"/>
    <mergeCell ref="D5:D6"/>
    <mergeCell ref="E5:F5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H20">
      <selection activeCell="T45" sqref="T45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5" width="7.75390625" style="1" customWidth="1"/>
    <col min="6" max="6" width="8.125" style="1" customWidth="1"/>
    <col min="7" max="7" width="7.00390625" style="1" customWidth="1"/>
    <col min="8" max="8" width="8.125" style="1" customWidth="1"/>
    <col min="9" max="9" width="8.875" style="1" customWidth="1"/>
    <col min="10" max="10" width="8.25390625" style="1" customWidth="1"/>
    <col min="11" max="11" width="9.125" style="1" customWidth="1"/>
    <col min="12" max="12" width="8.125" style="1" customWidth="1"/>
    <col min="13" max="13" width="8.75390625" style="1" customWidth="1"/>
    <col min="14" max="14" width="8.25390625" style="1" customWidth="1"/>
    <col min="15" max="15" width="9.125" style="1" customWidth="1"/>
    <col min="16" max="16" width="8.25390625" style="1" customWidth="1"/>
    <col min="17" max="22" width="4.75390625" style="1" customWidth="1"/>
    <col min="23" max="16384" width="9.125" style="1" customWidth="1"/>
  </cols>
  <sheetData>
    <row r="1" ht="12.75">
      <c r="O1" s="405" t="s">
        <v>509</v>
      </c>
    </row>
    <row r="2" spans="1:16" ht="14.25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</row>
    <row r="3" spans="1:16" ht="3.75" customHeight="1">
      <c r="A3" s="528"/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</row>
    <row r="4" spans="1:16" ht="12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</row>
    <row r="5" spans="1:16" ht="48.75" customHeight="1">
      <c r="A5" s="615" t="s">
        <v>2</v>
      </c>
      <c r="B5" s="591" t="s">
        <v>78</v>
      </c>
      <c r="C5" s="474" t="s">
        <v>508</v>
      </c>
      <c r="D5" s="474"/>
      <c r="E5" s="474" t="s">
        <v>507</v>
      </c>
      <c r="F5" s="474"/>
      <c r="G5" s="474"/>
      <c r="H5" s="474"/>
      <c r="I5" s="474" t="s">
        <v>506</v>
      </c>
      <c r="J5" s="474"/>
      <c r="K5" s="474"/>
      <c r="L5" s="474"/>
      <c r="M5" s="474" t="s">
        <v>505</v>
      </c>
      <c r="N5" s="474"/>
      <c r="O5" s="474"/>
      <c r="P5" s="474"/>
    </row>
    <row r="6" spans="1:16" ht="12.75" customHeight="1">
      <c r="A6" s="615"/>
      <c r="B6" s="591"/>
      <c r="C6" s="509" t="s">
        <v>4</v>
      </c>
      <c r="D6" s="509" t="s">
        <v>5</v>
      </c>
      <c r="E6" s="509" t="s">
        <v>4</v>
      </c>
      <c r="F6" s="509"/>
      <c r="G6" s="509" t="s">
        <v>5</v>
      </c>
      <c r="H6" s="509"/>
      <c r="I6" s="509" t="s">
        <v>4</v>
      </c>
      <c r="J6" s="509"/>
      <c r="K6" s="509" t="s">
        <v>5</v>
      </c>
      <c r="L6" s="509"/>
      <c r="M6" s="509" t="s">
        <v>4</v>
      </c>
      <c r="N6" s="509"/>
      <c r="O6" s="509" t="s">
        <v>5</v>
      </c>
      <c r="P6" s="509"/>
    </row>
    <row r="7" spans="1:16" ht="21" customHeight="1">
      <c r="A7" s="615"/>
      <c r="B7" s="591"/>
      <c r="C7" s="509"/>
      <c r="D7" s="509"/>
      <c r="E7" s="60" t="s">
        <v>236</v>
      </c>
      <c r="F7" s="339" t="s">
        <v>354</v>
      </c>
      <c r="G7" s="60" t="s">
        <v>236</v>
      </c>
      <c r="H7" s="339" t="s">
        <v>354</v>
      </c>
      <c r="I7" s="412" t="s">
        <v>236</v>
      </c>
      <c r="J7" s="339" t="s">
        <v>354</v>
      </c>
      <c r="K7" s="412" t="s">
        <v>236</v>
      </c>
      <c r="L7" s="339" t="s">
        <v>354</v>
      </c>
      <c r="M7" s="60" t="s">
        <v>236</v>
      </c>
      <c r="N7" s="339" t="s">
        <v>354</v>
      </c>
      <c r="O7" s="60" t="s">
        <v>236</v>
      </c>
      <c r="P7" s="339" t="s">
        <v>354</v>
      </c>
    </row>
    <row r="8" spans="1:16" ht="12" customHeight="1">
      <c r="A8" s="39" t="s">
        <v>8</v>
      </c>
      <c r="B8" s="39" t="s">
        <v>9</v>
      </c>
      <c r="C8" s="39">
        <v>1</v>
      </c>
      <c r="D8" s="39">
        <v>2</v>
      </c>
      <c r="E8" s="39">
        <v>3</v>
      </c>
      <c r="F8" s="35">
        <v>4</v>
      </c>
      <c r="G8" s="39">
        <v>5</v>
      </c>
      <c r="H8" s="35">
        <v>6</v>
      </c>
      <c r="I8" s="39">
        <v>7</v>
      </c>
      <c r="J8" s="35">
        <v>8</v>
      </c>
      <c r="K8" s="39">
        <v>9</v>
      </c>
      <c r="L8" s="35">
        <v>10</v>
      </c>
      <c r="M8" s="39">
        <v>11</v>
      </c>
      <c r="N8" s="35">
        <v>12</v>
      </c>
      <c r="O8" s="39">
        <v>13</v>
      </c>
      <c r="P8" s="35">
        <v>14</v>
      </c>
    </row>
    <row r="9" spans="1:22" ht="12" customHeight="1">
      <c r="A9" s="187">
        <v>1</v>
      </c>
      <c r="B9" s="295" t="s">
        <v>66</v>
      </c>
      <c r="C9" s="301">
        <v>21380</v>
      </c>
      <c r="D9" s="301">
        <v>16676</v>
      </c>
      <c r="E9" s="301">
        <v>1131</v>
      </c>
      <c r="F9" s="254">
        <v>5.28999064546305</v>
      </c>
      <c r="G9" s="301">
        <v>893</v>
      </c>
      <c r="H9" s="254">
        <v>5.355001199328376</v>
      </c>
      <c r="I9" s="301">
        <v>155</v>
      </c>
      <c r="J9" s="254">
        <v>0.724976613657624</v>
      </c>
      <c r="K9" s="301">
        <v>253</v>
      </c>
      <c r="L9" s="254">
        <v>1.517150395778364</v>
      </c>
      <c r="M9" s="375">
        <v>1286</v>
      </c>
      <c r="N9" s="254">
        <v>6.014967259120674</v>
      </c>
      <c r="O9" s="375">
        <v>1146</v>
      </c>
      <c r="P9" s="254">
        <v>6.8721515951067405</v>
      </c>
      <c r="Q9" s="20">
        <f aca="true" t="shared" si="0" ref="Q9:Q36">SUM(E9*100/C9)</f>
        <v>5.28999064546305</v>
      </c>
      <c r="R9" s="20">
        <f aca="true" t="shared" si="1" ref="R9:R36">SUM(G9*100/D9)</f>
        <v>5.355001199328376</v>
      </c>
      <c r="S9" s="20">
        <f aca="true" t="shared" si="2" ref="S9:S36">SUM(I9*100/C9)</f>
        <v>0.724976613657624</v>
      </c>
      <c r="T9" s="20">
        <f aca="true" t="shared" si="3" ref="T9:T36">SUM(K9*100/D9)</f>
        <v>1.517150395778364</v>
      </c>
      <c r="U9" s="20">
        <f aca="true" t="shared" si="4" ref="U9:U36">SUM(M9*100/C9)</f>
        <v>6.014967259120674</v>
      </c>
      <c r="V9" s="20">
        <f aca="true" t="shared" si="5" ref="V9:V36">SUM(O9*100/D9)</f>
        <v>6.8721515951067405</v>
      </c>
    </row>
    <row r="10" spans="1:22" ht="12" customHeight="1">
      <c r="A10" s="187">
        <v>2</v>
      </c>
      <c r="B10" s="295" t="s">
        <v>65</v>
      </c>
      <c r="C10" s="301">
        <v>14870</v>
      </c>
      <c r="D10" s="301">
        <v>13418</v>
      </c>
      <c r="E10" s="301">
        <v>489</v>
      </c>
      <c r="F10" s="254">
        <v>3.2885003362474783</v>
      </c>
      <c r="G10" s="301">
        <v>303</v>
      </c>
      <c r="H10" s="254">
        <v>2.2581606796840066</v>
      </c>
      <c r="I10" s="301">
        <v>141</v>
      </c>
      <c r="J10" s="254">
        <v>0.9482178883658372</v>
      </c>
      <c r="K10" s="301">
        <v>52</v>
      </c>
      <c r="L10" s="254">
        <v>0.3875391265464302</v>
      </c>
      <c r="M10" s="375">
        <v>630</v>
      </c>
      <c r="N10" s="254">
        <v>4.236718224613315</v>
      </c>
      <c r="O10" s="375">
        <v>355</v>
      </c>
      <c r="P10" s="254">
        <v>2.6456998062304367</v>
      </c>
      <c r="Q10" s="20">
        <f t="shared" si="0"/>
        <v>3.2885003362474783</v>
      </c>
      <c r="R10" s="20">
        <f t="shared" si="1"/>
        <v>2.2581606796840066</v>
      </c>
      <c r="S10" s="20">
        <f t="shared" si="2"/>
        <v>0.9482178883658372</v>
      </c>
      <c r="T10" s="20">
        <f t="shared" si="3"/>
        <v>0.3875391265464302</v>
      </c>
      <c r="U10" s="20">
        <f t="shared" si="4"/>
        <v>4.236718224613315</v>
      </c>
      <c r="V10" s="20">
        <f t="shared" si="5"/>
        <v>2.6456998062304367</v>
      </c>
    </row>
    <row r="11" spans="1:22" ht="12" customHeight="1">
      <c r="A11" s="187">
        <v>3</v>
      </c>
      <c r="B11" s="295" t="s">
        <v>64</v>
      </c>
      <c r="C11" s="301">
        <v>7851</v>
      </c>
      <c r="D11" s="301">
        <v>6789</v>
      </c>
      <c r="E11" s="301">
        <v>159</v>
      </c>
      <c r="F11" s="254">
        <v>2.0252197172334734</v>
      </c>
      <c r="G11" s="301">
        <v>174</v>
      </c>
      <c r="H11" s="254">
        <v>2.562969509500663</v>
      </c>
      <c r="I11" s="301">
        <v>25</v>
      </c>
      <c r="J11" s="254">
        <v>0.3184307731499172</v>
      </c>
      <c r="K11" s="301">
        <v>25</v>
      </c>
      <c r="L11" s="254">
        <v>0.3682427456179113</v>
      </c>
      <c r="M11" s="375">
        <v>184</v>
      </c>
      <c r="N11" s="254">
        <v>2.3436504903833906</v>
      </c>
      <c r="O11" s="375">
        <v>199</v>
      </c>
      <c r="P11" s="254">
        <v>2.931212255118574</v>
      </c>
      <c r="Q11" s="20">
        <f t="shared" si="0"/>
        <v>2.0252197172334734</v>
      </c>
      <c r="R11" s="20">
        <f t="shared" si="1"/>
        <v>2.562969509500663</v>
      </c>
      <c r="S11" s="20">
        <f t="shared" si="2"/>
        <v>0.3184307731499172</v>
      </c>
      <c r="T11" s="20">
        <f t="shared" si="3"/>
        <v>0.3682427456179113</v>
      </c>
      <c r="U11" s="20">
        <f t="shared" si="4"/>
        <v>2.3436504903833906</v>
      </c>
      <c r="V11" s="20">
        <f t="shared" si="5"/>
        <v>2.931212255118574</v>
      </c>
    </row>
    <row r="12" spans="1:22" ht="12" customHeight="1">
      <c r="A12" s="187">
        <v>4</v>
      </c>
      <c r="B12" s="295" t="s">
        <v>63</v>
      </c>
      <c r="C12" s="301">
        <v>32306</v>
      </c>
      <c r="D12" s="301">
        <v>29121</v>
      </c>
      <c r="E12" s="301">
        <v>890</v>
      </c>
      <c r="F12" s="254">
        <v>2.754906209372872</v>
      </c>
      <c r="G12" s="301">
        <v>859</v>
      </c>
      <c r="H12" s="254">
        <v>2.949761340613303</v>
      </c>
      <c r="I12" s="301">
        <v>215</v>
      </c>
      <c r="J12" s="254">
        <v>0.6655110505788399</v>
      </c>
      <c r="K12" s="301">
        <v>300</v>
      </c>
      <c r="L12" s="254">
        <v>1.0301844030081384</v>
      </c>
      <c r="M12" s="375">
        <v>1105</v>
      </c>
      <c r="N12" s="254">
        <v>3.4204172599517118</v>
      </c>
      <c r="O12" s="375">
        <v>1159</v>
      </c>
      <c r="P12" s="254">
        <v>3.9799457436214416</v>
      </c>
      <c r="Q12" s="20">
        <f t="shared" si="0"/>
        <v>2.754906209372872</v>
      </c>
      <c r="R12" s="20">
        <f t="shared" si="1"/>
        <v>2.949761340613303</v>
      </c>
      <c r="S12" s="20">
        <f t="shared" si="2"/>
        <v>0.6655110505788399</v>
      </c>
      <c r="T12" s="20">
        <f t="shared" si="3"/>
        <v>1.0301844030081384</v>
      </c>
      <c r="U12" s="20">
        <f t="shared" si="4"/>
        <v>3.4204172599517118</v>
      </c>
      <c r="V12" s="20">
        <f t="shared" si="5"/>
        <v>3.9799457436214416</v>
      </c>
    </row>
    <row r="13" spans="1:22" ht="12" customHeight="1">
      <c r="A13" s="187">
        <v>5</v>
      </c>
      <c r="B13" s="295" t="s">
        <v>62</v>
      </c>
      <c r="C13" s="301">
        <v>143521</v>
      </c>
      <c r="D13" s="301">
        <v>35227</v>
      </c>
      <c r="E13" s="301">
        <v>1300</v>
      </c>
      <c r="F13" s="254">
        <v>0.9057907901979502</v>
      </c>
      <c r="G13" s="301">
        <v>1072</v>
      </c>
      <c r="H13" s="254">
        <v>3.0431203338348425</v>
      </c>
      <c r="I13" s="301">
        <v>453</v>
      </c>
      <c r="J13" s="254">
        <v>0.31563325227667033</v>
      </c>
      <c r="K13" s="301">
        <v>366</v>
      </c>
      <c r="L13" s="254">
        <v>1.0389757856189854</v>
      </c>
      <c r="M13" s="375">
        <v>1753</v>
      </c>
      <c r="N13" s="254">
        <v>1.2214240424746203</v>
      </c>
      <c r="O13" s="375">
        <v>1438</v>
      </c>
      <c r="P13" s="254">
        <v>4.082096119453828</v>
      </c>
      <c r="Q13" s="20">
        <f t="shared" si="0"/>
        <v>0.9057907901979502</v>
      </c>
      <c r="R13" s="20">
        <f t="shared" si="1"/>
        <v>3.0431203338348425</v>
      </c>
      <c r="S13" s="20">
        <f t="shared" si="2"/>
        <v>0.31563325227667033</v>
      </c>
      <c r="T13" s="20">
        <f t="shared" si="3"/>
        <v>1.0389757856189854</v>
      </c>
      <c r="U13" s="20">
        <f t="shared" si="4"/>
        <v>1.2214240424746203</v>
      </c>
      <c r="V13" s="20">
        <f t="shared" si="5"/>
        <v>4.082096119453828</v>
      </c>
    </row>
    <row r="14" spans="1:22" ht="12" customHeight="1">
      <c r="A14" s="187">
        <v>6</v>
      </c>
      <c r="B14" s="295" t="s">
        <v>61</v>
      </c>
      <c r="C14" s="301">
        <v>11428</v>
      </c>
      <c r="D14" s="301">
        <v>9531</v>
      </c>
      <c r="E14" s="301">
        <v>306</v>
      </c>
      <c r="F14" s="254">
        <v>2.6776338816940846</v>
      </c>
      <c r="G14" s="301">
        <v>300</v>
      </c>
      <c r="H14" s="254">
        <v>3.147623544224111</v>
      </c>
      <c r="I14" s="301">
        <v>88</v>
      </c>
      <c r="J14" s="254">
        <v>0.7700385019250963</v>
      </c>
      <c r="K14" s="301">
        <v>78</v>
      </c>
      <c r="L14" s="254">
        <v>0.8183821214982688</v>
      </c>
      <c r="M14" s="375">
        <v>394</v>
      </c>
      <c r="N14" s="254">
        <v>3.447672383619181</v>
      </c>
      <c r="O14" s="375">
        <v>378</v>
      </c>
      <c r="P14" s="254">
        <v>3.9660056657223794</v>
      </c>
      <c r="Q14" s="20">
        <f t="shared" si="0"/>
        <v>2.6776338816940846</v>
      </c>
      <c r="R14" s="20">
        <f t="shared" si="1"/>
        <v>3.147623544224111</v>
      </c>
      <c r="S14" s="20">
        <f t="shared" si="2"/>
        <v>0.7700385019250963</v>
      </c>
      <c r="T14" s="20">
        <f t="shared" si="3"/>
        <v>0.8183821214982688</v>
      </c>
      <c r="U14" s="20">
        <f t="shared" si="4"/>
        <v>3.447672383619181</v>
      </c>
      <c r="V14" s="20">
        <f t="shared" si="5"/>
        <v>3.9660056657223794</v>
      </c>
    </row>
    <row r="15" spans="1:22" ht="12" customHeight="1">
      <c r="A15" s="187">
        <v>7</v>
      </c>
      <c r="B15" s="295" t="s">
        <v>60</v>
      </c>
      <c r="C15" s="301">
        <v>8191</v>
      </c>
      <c r="D15" s="301">
        <v>6784</v>
      </c>
      <c r="E15" s="301">
        <v>341</v>
      </c>
      <c r="F15" s="254">
        <v>4.1631058478818215</v>
      </c>
      <c r="G15" s="301">
        <v>244</v>
      </c>
      <c r="H15" s="254">
        <v>3.5966981132075473</v>
      </c>
      <c r="I15" s="301">
        <v>45</v>
      </c>
      <c r="J15" s="254">
        <v>0.5493834696618239</v>
      </c>
      <c r="K15" s="301">
        <v>145</v>
      </c>
      <c r="L15" s="254">
        <v>2.137382075471698</v>
      </c>
      <c r="M15" s="375">
        <v>386</v>
      </c>
      <c r="N15" s="254">
        <v>4.712489317543645</v>
      </c>
      <c r="O15" s="375">
        <v>389</v>
      </c>
      <c r="P15" s="254">
        <v>5.734080188679245</v>
      </c>
      <c r="Q15" s="20">
        <f t="shared" si="0"/>
        <v>4.1631058478818215</v>
      </c>
      <c r="R15" s="20">
        <f t="shared" si="1"/>
        <v>3.5966981132075473</v>
      </c>
      <c r="S15" s="20">
        <f t="shared" si="2"/>
        <v>0.5493834696618239</v>
      </c>
      <c r="T15" s="20">
        <f t="shared" si="3"/>
        <v>2.137382075471698</v>
      </c>
      <c r="U15" s="20">
        <f t="shared" si="4"/>
        <v>4.712489317543645</v>
      </c>
      <c r="V15" s="20">
        <f t="shared" si="5"/>
        <v>5.734080188679245</v>
      </c>
    </row>
    <row r="16" spans="1:22" ht="12" customHeight="1">
      <c r="A16" s="187">
        <v>8</v>
      </c>
      <c r="B16" s="295" t="s">
        <v>59</v>
      </c>
      <c r="C16" s="301">
        <v>24173</v>
      </c>
      <c r="D16" s="301">
        <v>14643</v>
      </c>
      <c r="E16" s="301">
        <v>680</v>
      </c>
      <c r="F16" s="254">
        <v>2.8130558888015553</v>
      </c>
      <c r="G16" s="301">
        <v>677</v>
      </c>
      <c r="H16" s="254">
        <v>4.623369528102165</v>
      </c>
      <c r="I16" s="301">
        <v>267</v>
      </c>
      <c r="J16" s="254">
        <v>1.10453812104414</v>
      </c>
      <c r="K16" s="301">
        <v>135</v>
      </c>
      <c r="L16" s="254">
        <v>0.9219422249539029</v>
      </c>
      <c r="M16" s="375">
        <v>947</v>
      </c>
      <c r="N16" s="254">
        <v>3.9175940098456956</v>
      </c>
      <c r="O16" s="375">
        <v>812</v>
      </c>
      <c r="P16" s="254">
        <v>5.545311753056068</v>
      </c>
      <c r="Q16" s="20">
        <f t="shared" si="0"/>
        <v>2.8130558888015553</v>
      </c>
      <c r="R16" s="20">
        <f t="shared" si="1"/>
        <v>4.623369528102165</v>
      </c>
      <c r="S16" s="20">
        <f t="shared" si="2"/>
        <v>1.10453812104414</v>
      </c>
      <c r="T16" s="20">
        <f t="shared" si="3"/>
        <v>0.9219422249539029</v>
      </c>
      <c r="U16" s="20">
        <f t="shared" si="4"/>
        <v>3.9175940098456956</v>
      </c>
      <c r="V16" s="20">
        <f t="shared" si="5"/>
        <v>5.545311753056068</v>
      </c>
    </row>
    <row r="17" spans="1:22" ht="12" customHeight="1">
      <c r="A17" s="187">
        <v>9</v>
      </c>
      <c r="B17" s="295" t="s">
        <v>58</v>
      </c>
      <c r="C17" s="301">
        <v>8326</v>
      </c>
      <c r="D17" s="301">
        <v>7504</v>
      </c>
      <c r="E17" s="301">
        <v>180</v>
      </c>
      <c r="F17" s="254">
        <v>2.161902474177276</v>
      </c>
      <c r="G17" s="301">
        <v>167</v>
      </c>
      <c r="H17" s="254">
        <v>2.2254797441364604</v>
      </c>
      <c r="I17" s="301">
        <v>46</v>
      </c>
      <c r="J17" s="254">
        <v>0.5524861878453039</v>
      </c>
      <c r="K17" s="301">
        <v>37</v>
      </c>
      <c r="L17" s="254">
        <v>0.49307036247334757</v>
      </c>
      <c r="M17" s="375">
        <v>226</v>
      </c>
      <c r="N17" s="254">
        <v>2.71438866202258</v>
      </c>
      <c r="O17" s="375">
        <v>204</v>
      </c>
      <c r="P17" s="254">
        <v>2.718550106609808</v>
      </c>
      <c r="Q17" s="20">
        <f t="shared" si="0"/>
        <v>2.161902474177276</v>
      </c>
      <c r="R17" s="20">
        <f t="shared" si="1"/>
        <v>2.2254797441364604</v>
      </c>
      <c r="S17" s="20">
        <f t="shared" si="2"/>
        <v>0.5524861878453039</v>
      </c>
      <c r="T17" s="20">
        <f t="shared" si="3"/>
        <v>0.49307036247334757</v>
      </c>
      <c r="U17" s="20">
        <f t="shared" si="4"/>
        <v>2.71438866202258</v>
      </c>
      <c r="V17" s="20">
        <f t="shared" si="5"/>
        <v>2.718550106609808</v>
      </c>
    </row>
    <row r="18" spans="1:22" ht="12" customHeight="1">
      <c r="A18" s="187">
        <v>10</v>
      </c>
      <c r="B18" s="295" t="s">
        <v>57</v>
      </c>
      <c r="C18" s="301">
        <v>20645</v>
      </c>
      <c r="D18" s="301">
        <v>12327</v>
      </c>
      <c r="E18" s="301">
        <v>655</v>
      </c>
      <c r="F18" s="254">
        <v>3.1726810365705984</v>
      </c>
      <c r="G18" s="301">
        <v>782</v>
      </c>
      <c r="H18" s="254">
        <v>6.343798166626105</v>
      </c>
      <c r="I18" s="301">
        <v>64</v>
      </c>
      <c r="J18" s="254">
        <v>0.310002421893921</v>
      </c>
      <c r="K18" s="301">
        <v>255</v>
      </c>
      <c r="L18" s="254">
        <v>2.068629836943295</v>
      </c>
      <c r="M18" s="375">
        <v>719</v>
      </c>
      <c r="N18" s="254">
        <v>3.4826834584645194</v>
      </c>
      <c r="O18" s="375">
        <v>1037</v>
      </c>
      <c r="P18" s="254">
        <v>8.412428003569401</v>
      </c>
      <c r="Q18" s="20">
        <f t="shared" si="0"/>
        <v>3.1726810365705984</v>
      </c>
      <c r="R18" s="20">
        <f t="shared" si="1"/>
        <v>6.343798166626105</v>
      </c>
      <c r="S18" s="20">
        <f t="shared" si="2"/>
        <v>0.310002421893921</v>
      </c>
      <c r="T18" s="20">
        <f t="shared" si="3"/>
        <v>2.068629836943295</v>
      </c>
      <c r="U18" s="20">
        <f t="shared" si="4"/>
        <v>3.4826834584645194</v>
      </c>
      <c r="V18" s="20">
        <f t="shared" si="5"/>
        <v>8.412428003569401</v>
      </c>
    </row>
    <row r="19" spans="1:22" ht="12" customHeight="1">
      <c r="A19" s="187">
        <v>11</v>
      </c>
      <c r="B19" s="295" t="s">
        <v>56</v>
      </c>
      <c r="C19" s="301">
        <v>14205</v>
      </c>
      <c r="D19" s="301">
        <v>7833</v>
      </c>
      <c r="E19" s="301">
        <v>280</v>
      </c>
      <c r="F19" s="254">
        <v>1.9711369236184442</v>
      </c>
      <c r="G19" s="301">
        <v>283</v>
      </c>
      <c r="H19" s="254">
        <v>3.6129196987105834</v>
      </c>
      <c r="I19" s="301">
        <v>133</v>
      </c>
      <c r="J19" s="254">
        <v>0.936290038718761</v>
      </c>
      <c r="K19" s="301">
        <v>69</v>
      </c>
      <c r="L19" s="254">
        <v>0.8808885484488702</v>
      </c>
      <c r="M19" s="375">
        <v>413</v>
      </c>
      <c r="N19" s="254">
        <v>2.907426962337205</v>
      </c>
      <c r="O19" s="375">
        <v>352</v>
      </c>
      <c r="P19" s="254">
        <v>4.493808247159453</v>
      </c>
      <c r="Q19" s="20">
        <f t="shared" si="0"/>
        <v>1.9711369236184442</v>
      </c>
      <c r="R19" s="20">
        <f t="shared" si="1"/>
        <v>3.6129196987105834</v>
      </c>
      <c r="S19" s="20">
        <f t="shared" si="2"/>
        <v>0.936290038718761</v>
      </c>
      <c r="T19" s="20">
        <f t="shared" si="3"/>
        <v>0.8808885484488702</v>
      </c>
      <c r="U19" s="20">
        <f t="shared" si="4"/>
        <v>2.907426962337205</v>
      </c>
      <c r="V19" s="20">
        <f t="shared" si="5"/>
        <v>4.493808247159453</v>
      </c>
    </row>
    <row r="20" spans="1:22" ht="12" customHeight="1">
      <c r="A20" s="187">
        <v>12</v>
      </c>
      <c r="B20" s="295" t="s">
        <v>55</v>
      </c>
      <c r="C20" s="301">
        <v>48928</v>
      </c>
      <c r="D20" s="301">
        <v>19257</v>
      </c>
      <c r="E20" s="301">
        <v>389</v>
      </c>
      <c r="F20" s="254">
        <v>0.7950457815565729</v>
      </c>
      <c r="G20" s="301">
        <v>420</v>
      </c>
      <c r="H20" s="254">
        <v>2.1810250817884405</v>
      </c>
      <c r="I20" s="301">
        <v>373</v>
      </c>
      <c r="J20" s="254">
        <v>0.7623446697187705</v>
      </c>
      <c r="K20" s="301">
        <v>293</v>
      </c>
      <c r="L20" s="254">
        <v>1.5215246403905074</v>
      </c>
      <c r="M20" s="375">
        <v>762</v>
      </c>
      <c r="N20" s="254">
        <v>1.5573904512753434</v>
      </c>
      <c r="O20" s="375">
        <v>713</v>
      </c>
      <c r="P20" s="254">
        <v>3.702549722178948</v>
      </c>
      <c r="Q20" s="20">
        <f t="shared" si="0"/>
        <v>0.7950457815565729</v>
      </c>
      <c r="R20" s="20">
        <f t="shared" si="1"/>
        <v>2.1810250817884405</v>
      </c>
      <c r="S20" s="20">
        <f t="shared" si="2"/>
        <v>0.7623446697187705</v>
      </c>
      <c r="T20" s="20">
        <f t="shared" si="3"/>
        <v>1.5215246403905074</v>
      </c>
      <c r="U20" s="20">
        <f t="shared" si="4"/>
        <v>1.5573904512753434</v>
      </c>
      <c r="V20" s="20">
        <f t="shared" si="5"/>
        <v>3.702549722178948</v>
      </c>
    </row>
    <row r="21" spans="1:22" ht="12" customHeight="1">
      <c r="A21" s="187">
        <v>13</v>
      </c>
      <c r="B21" s="295" t="s">
        <v>54</v>
      </c>
      <c r="C21" s="301">
        <v>15064</v>
      </c>
      <c r="D21" s="301">
        <v>12467</v>
      </c>
      <c r="E21" s="301">
        <v>323</v>
      </c>
      <c r="F21" s="254">
        <v>2.1441848114710567</v>
      </c>
      <c r="G21" s="301">
        <v>425</v>
      </c>
      <c r="H21" s="254">
        <v>3.4089997593647228</v>
      </c>
      <c r="I21" s="301">
        <v>64</v>
      </c>
      <c r="J21" s="254">
        <v>0.4248539564524695</v>
      </c>
      <c r="K21" s="301">
        <v>64</v>
      </c>
      <c r="L21" s="254">
        <v>0.5133552578808053</v>
      </c>
      <c r="M21" s="375">
        <v>387</v>
      </c>
      <c r="N21" s="254">
        <v>2.5690387679235265</v>
      </c>
      <c r="O21" s="375">
        <v>489</v>
      </c>
      <c r="P21" s="254">
        <v>3.922355017245528</v>
      </c>
      <c r="Q21" s="20">
        <f t="shared" si="0"/>
        <v>2.1441848114710567</v>
      </c>
      <c r="R21" s="20">
        <f t="shared" si="1"/>
        <v>3.4089997593647228</v>
      </c>
      <c r="S21" s="20">
        <f t="shared" si="2"/>
        <v>0.4248539564524695</v>
      </c>
      <c r="T21" s="20">
        <f t="shared" si="3"/>
        <v>0.5133552578808053</v>
      </c>
      <c r="U21" s="20">
        <f t="shared" si="4"/>
        <v>2.5690387679235265</v>
      </c>
      <c r="V21" s="20">
        <f t="shared" si="5"/>
        <v>3.922355017245528</v>
      </c>
    </row>
    <row r="22" spans="1:22" ht="12" customHeight="1">
      <c r="A22" s="187">
        <v>14</v>
      </c>
      <c r="B22" s="295" t="s">
        <v>53</v>
      </c>
      <c r="C22" s="301">
        <v>13484</v>
      </c>
      <c r="D22" s="301">
        <v>9826</v>
      </c>
      <c r="E22" s="301">
        <v>573</v>
      </c>
      <c r="F22" s="254">
        <v>4.249480866211806</v>
      </c>
      <c r="G22" s="301">
        <v>325</v>
      </c>
      <c r="H22" s="254">
        <v>3.307551394260126</v>
      </c>
      <c r="I22" s="301">
        <v>493</v>
      </c>
      <c r="J22" s="254">
        <v>3.656185108276476</v>
      </c>
      <c r="K22" s="301">
        <v>129</v>
      </c>
      <c r="L22" s="254">
        <v>1.3128434764909425</v>
      </c>
      <c r="M22" s="375">
        <v>1066</v>
      </c>
      <c r="N22" s="254">
        <v>7.905665974488282</v>
      </c>
      <c r="O22" s="375">
        <v>454</v>
      </c>
      <c r="P22" s="254">
        <v>4.620394870751069</v>
      </c>
      <c r="Q22" s="20">
        <f t="shared" si="0"/>
        <v>4.249480866211806</v>
      </c>
      <c r="R22" s="20">
        <f t="shared" si="1"/>
        <v>3.307551394260126</v>
      </c>
      <c r="S22" s="20">
        <f t="shared" si="2"/>
        <v>3.656185108276476</v>
      </c>
      <c r="T22" s="20">
        <f t="shared" si="3"/>
        <v>1.3128434764909425</v>
      </c>
      <c r="U22" s="20">
        <f t="shared" si="4"/>
        <v>7.905665974488282</v>
      </c>
      <c r="V22" s="20">
        <f t="shared" si="5"/>
        <v>4.620394870751069</v>
      </c>
    </row>
    <row r="23" spans="1:22" ht="12" customHeight="1">
      <c r="A23" s="187">
        <v>15</v>
      </c>
      <c r="B23" s="295" t="s">
        <v>52</v>
      </c>
      <c r="C23" s="301">
        <v>20197</v>
      </c>
      <c r="D23" s="301">
        <v>19074</v>
      </c>
      <c r="E23" s="301">
        <v>563</v>
      </c>
      <c r="F23" s="254">
        <v>2.7875427043620338</v>
      </c>
      <c r="G23" s="301">
        <v>865</v>
      </c>
      <c r="H23" s="254">
        <v>4.534969067841041</v>
      </c>
      <c r="I23" s="301">
        <v>103</v>
      </c>
      <c r="J23" s="254">
        <v>0.5099767292172105</v>
      </c>
      <c r="K23" s="301">
        <v>237</v>
      </c>
      <c r="L23" s="254">
        <v>1.2425290972003775</v>
      </c>
      <c r="M23" s="375">
        <v>666</v>
      </c>
      <c r="N23" s="254">
        <v>3.2975194335792444</v>
      </c>
      <c r="O23" s="375">
        <v>1102</v>
      </c>
      <c r="P23" s="254">
        <v>5.777498165041417</v>
      </c>
      <c r="Q23" s="20">
        <f t="shared" si="0"/>
        <v>2.7875427043620338</v>
      </c>
      <c r="R23" s="20">
        <f t="shared" si="1"/>
        <v>4.534969067841041</v>
      </c>
      <c r="S23" s="20">
        <f t="shared" si="2"/>
        <v>0.5099767292172105</v>
      </c>
      <c r="T23" s="20">
        <f t="shared" si="3"/>
        <v>1.2425290972003775</v>
      </c>
      <c r="U23" s="20">
        <f t="shared" si="4"/>
        <v>3.2975194335792444</v>
      </c>
      <c r="V23" s="20">
        <f t="shared" si="5"/>
        <v>5.777498165041417</v>
      </c>
    </row>
    <row r="24" spans="1:22" ht="12" customHeight="1">
      <c r="A24" s="187">
        <v>16</v>
      </c>
      <c r="B24" s="295" t="s">
        <v>51</v>
      </c>
      <c r="C24" s="301">
        <v>21425</v>
      </c>
      <c r="D24" s="301">
        <v>14320</v>
      </c>
      <c r="E24" s="301">
        <v>374</v>
      </c>
      <c r="F24" s="254">
        <v>1.7456242707117853</v>
      </c>
      <c r="G24" s="301">
        <v>336</v>
      </c>
      <c r="H24" s="254">
        <v>2.346368715083799</v>
      </c>
      <c r="I24" s="301">
        <v>98</v>
      </c>
      <c r="J24" s="254">
        <v>0.4574095682613769</v>
      </c>
      <c r="K24" s="301">
        <v>70</v>
      </c>
      <c r="L24" s="254">
        <v>0.4888268156424581</v>
      </c>
      <c r="M24" s="375">
        <v>472</v>
      </c>
      <c r="N24" s="254">
        <v>2.203033838973162</v>
      </c>
      <c r="O24" s="375">
        <v>406</v>
      </c>
      <c r="P24" s="254">
        <v>2.835195530726257</v>
      </c>
      <c r="Q24" s="20">
        <f t="shared" si="0"/>
        <v>1.7456242707117853</v>
      </c>
      <c r="R24" s="20">
        <f t="shared" si="1"/>
        <v>2.346368715083799</v>
      </c>
      <c r="S24" s="20">
        <f t="shared" si="2"/>
        <v>0.4574095682613769</v>
      </c>
      <c r="T24" s="20">
        <f t="shared" si="3"/>
        <v>0.4888268156424581</v>
      </c>
      <c r="U24" s="20">
        <f t="shared" si="4"/>
        <v>2.203033838973162</v>
      </c>
      <c r="V24" s="20">
        <f t="shared" si="5"/>
        <v>2.835195530726257</v>
      </c>
    </row>
    <row r="25" spans="1:22" ht="12" customHeight="1">
      <c r="A25" s="187">
        <v>17</v>
      </c>
      <c r="B25" s="295" t="s">
        <v>50</v>
      </c>
      <c r="C25" s="301">
        <v>9745</v>
      </c>
      <c r="D25" s="301">
        <v>7855</v>
      </c>
      <c r="E25" s="301">
        <v>651</v>
      </c>
      <c r="F25" s="254">
        <v>6.68034889687019</v>
      </c>
      <c r="G25" s="301">
        <v>273</v>
      </c>
      <c r="H25" s="254">
        <v>3.475493316359007</v>
      </c>
      <c r="I25" s="301">
        <v>162</v>
      </c>
      <c r="J25" s="254">
        <v>1.6623909697280657</v>
      </c>
      <c r="K25" s="301">
        <v>67</v>
      </c>
      <c r="L25" s="254">
        <v>0.852959898154042</v>
      </c>
      <c r="M25" s="375">
        <v>813</v>
      </c>
      <c r="N25" s="254">
        <v>8.342739866598256</v>
      </c>
      <c r="O25" s="375">
        <v>340</v>
      </c>
      <c r="P25" s="254">
        <v>4.328453214513049</v>
      </c>
      <c r="Q25" s="20">
        <f t="shared" si="0"/>
        <v>6.68034889687019</v>
      </c>
      <c r="R25" s="20">
        <f t="shared" si="1"/>
        <v>3.475493316359007</v>
      </c>
      <c r="S25" s="20">
        <f t="shared" si="2"/>
        <v>1.6623909697280657</v>
      </c>
      <c r="T25" s="20">
        <f t="shared" si="3"/>
        <v>0.852959898154042</v>
      </c>
      <c r="U25" s="20">
        <f t="shared" si="4"/>
        <v>8.342739866598256</v>
      </c>
      <c r="V25" s="20">
        <f t="shared" si="5"/>
        <v>4.328453214513049</v>
      </c>
    </row>
    <row r="26" spans="1:22" ht="12" customHeight="1">
      <c r="A26" s="187">
        <v>18</v>
      </c>
      <c r="B26" s="295" t="s">
        <v>49</v>
      </c>
      <c r="C26" s="301">
        <v>13876</v>
      </c>
      <c r="D26" s="301">
        <v>7952</v>
      </c>
      <c r="E26" s="301">
        <v>175</v>
      </c>
      <c r="F26" s="254">
        <v>1.2611703660997406</v>
      </c>
      <c r="G26" s="301">
        <v>181</v>
      </c>
      <c r="H26" s="254">
        <v>2.2761569416498992</v>
      </c>
      <c r="I26" s="301">
        <v>68</v>
      </c>
      <c r="J26" s="254">
        <v>0.49005477082732773</v>
      </c>
      <c r="K26" s="301">
        <v>69</v>
      </c>
      <c r="L26" s="254">
        <v>0.8677062374245473</v>
      </c>
      <c r="M26" s="375">
        <v>243</v>
      </c>
      <c r="N26" s="254">
        <v>1.7512251369270684</v>
      </c>
      <c r="O26" s="375">
        <v>250</v>
      </c>
      <c r="P26" s="254">
        <v>3.143863179074447</v>
      </c>
      <c r="Q26" s="20">
        <f t="shared" si="0"/>
        <v>1.2611703660997406</v>
      </c>
      <c r="R26" s="20">
        <f t="shared" si="1"/>
        <v>2.2761569416498992</v>
      </c>
      <c r="S26" s="20">
        <f t="shared" si="2"/>
        <v>0.49005477082732773</v>
      </c>
      <c r="T26" s="20">
        <f t="shared" si="3"/>
        <v>0.8677062374245473</v>
      </c>
      <c r="U26" s="20">
        <f t="shared" si="4"/>
        <v>1.7512251369270684</v>
      </c>
      <c r="V26" s="20">
        <f t="shared" si="5"/>
        <v>3.143863179074447</v>
      </c>
    </row>
    <row r="27" spans="1:22" ht="12" customHeight="1">
      <c r="A27" s="187">
        <v>19</v>
      </c>
      <c r="B27" s="295" t="s">
        <v>48</v>
      </c>
      <c r="C27" s="301">
        <v>8461</v>
      </c>
      <c r="D27" s="301">
        <v>8422</v>
      </c>
      <c r="E27" s="301">
        <v>137</v>
      </c>
      <c r="F27" s="254">
        <v>1.6191939487058267</v>
      </c>
      <c r="G27" s="301">
        <v>118</v>
      </c>
      <c r="H27" s="254">
        <v>1.4010923771075754</v>
      </c>
      <c r="I27" s="301">
        <v>8</v>
      </c>
      <c r="J27" s="254">
        <v>0.09455147145727455</v>
      </c>
      <c r="K27" s="301">
        <v>24</v>
      </c>
      <c r="L27" s="254">
        <v>0.2849679411066255</v>
      </c>
      <c r="M27" s="375">
        <v>145</v>
      </c>
      <c r="N27" s="254">
        <v>1.7137454201631013</v>
      </c>
      <c r="O27" s="375">
        <v>142</v>
      </c>
      <c r="P27" s="254">
        <v>1.6860603182142009</v>
      </c>
      <c r="Q27" s="20">
        <f t="shared" si="0"/>
        <v>1.6191939487058267</v>
      </c>
      <c r="R27" s="20">
        <f t="shared" si="1"/>
        <v>1.4010923771075754</v>
      </c>
      <c r="S27" s="20">
        <f t="shared" si="2"/>
        <v>0.09455147145727455</v>
      </c>
      <c r="T27" s="20">
        <f t="shared" si="3"/>
        <v>0.2849679411066255</v>
      </c>
      <c r="U27" s="20">
        <f t="shared" si="4"/>
        <v>1.7137454201631013</v>
      </c>
      <c r="V27" s="20">
        <f t="shared" si="5"/>
        <v>1.6860603182142009</v>
      </c>
    </row>
    <row r="28" spans="1:22" ht="12" customHeight="1">
      <c r="A28" s="187">
        <v>20</v>
      </c>
      <c r="B28" s="295" t="s">
        <v>47</v>
      </c>
      <c r="C28" s="301">
        <v>37344</v>
      </c>
      <c r="D28" s="301">
        <v>17284</v>
      </c>
      <c r="E28" s="301">
        <v>379</v>
      </c>
      <c r="F28" s="254">
        <v>1.0148886032562126</v>
      </c>
      <c r="G28" s="301">
        <v>384</v>
      </c>
      <c r="H28" s="254">
        <v>2.22170793797732</v>
      </c>
      <c r="I28" s="301">
        <v>279</v>
      </c>
      <c r="J28" s="254">
        <v>0.747107969151671</v>
      </c>
      <c r="K28" s="301">
        <v>361</v>
      </c>
      <c r="L28" s="254">
        <v>2.0886368896088867</v>
      </c>
      <c r="M28" s="375">
        <v>658</v>
      </c>
      <c r="N28" s="254">
        <v>1.7619965724078834</v>
      </c>
      <c r="O28" s="375">
        <v>745</v>
      </c>
      <c r="P28" s="254">
        <v>4.310344827586207</v>
      </c>
      <c r="Q28" s="20">
        <f t="shared" si="0"/>
        <v>1.0148886032562126</v>
      </c>
      <c r="R28" s="20">
        <f t="shared" si="1"/>
        <v>2.22170793797732</v>
      </c>
      <c r="S28" s="20">
        <f t="shared" si="2"/>
        <v>0.747107969151671</v>
      </c>
      <c r="T28" s="20">
        <f t="shared" si="3"/>
        <v>2.0886368896088867</v>
      </c>
      <c r="U28" s="20">
        <f t="shared" si="4"/>
        <v>1.7619965724078834</v>
      </c>
      <c r="V28" s="20">
        <f t="shared" si="5"/>
        <v>4.310344827586207</v>
      </c>
    </row>
    <row r="29" spans="1:22" ht="12" customHeight="1">
      <c r="A29" s="187">
        <v>21</v>
      </c>
      <c r="B29" s="295" t="s">
        <v>46</v>
      </c>
      <c r="C29" s="301">
        <v>11317</v>
      </c>
      <c r="D29" s="301">
        <v>8547</v>
      </c>
      <c r="E29" s="301">
        <v>641</v>
      </c>
      <c r="F29" s="254">
        <v>5.664045241671821</v>
      </c>
      <c r="G29" s="301">
        <v>923</v>
      </c>
      <c r="H29" s="254">
        <v>10.7991107991108</v>
      </c>
      <c r="I29" s="301">
        <v>61</v>
      </c>
      <c r="J29" s="254">
        <v>0.5390121056817178</v>
      </c>
      <c r="K29" s="301">
        <v>75</v>
      </c>
      <c r="L29" s="254">
        <v>0.8775008775008775</v>
      </c>
      <c r="M29" s="375">
        <v>702</v>
      </c>
      <c r="N29" s="254">
        <v>6.203057347353539</v>
      </c>
      <c r="O29" s="375">
        <v>998</v>
      </c>
      <c r="P29" s="254">
        <v>11.676611676611676</v>
      </c>
      <c r="Q29" s="20">
        <f t="shared" si="0"/>
        <v>5.664045241671821</v>
      </c>
      <c r="R29" s="20">
        <f t="shared" si="1"/>
        <v>10.7991107991108</v>
      </c>
      <c r="S29" s="20">
        <f t="shared" si="2"/>
        <v>0.5390121056817178</v>
      </c>
      <c r="T29" s="20">
        <f t="shared" si="3"/>
        <v>0.8775008775008775</v>
      </c>
      <c r="U29" s="20">
        <f t="shared" si="4"/>
        <v>6.203057347353539</v>
      </c>
      <c r="V29" s="20">
        <f t="shared" si="5"/>
        <v>11.676611676611676</v>
      </c>
    </row>
    <row r="30" spans="1:22" ht="12" customHeight="1">
      <c r="A30" s="187">
        <v>22</v>
      </c>
      <c r="B30" s="295" t="s">
        <v>45</v>
      </c>
      <c r="C30" s="301">
        <v>12614</v>
      </c>
      <c r="D30" s="301">
        <v>8664</v>
      </c>
      <c r="E30" s="301">
        <v>464</v>
      </c>
      <c r="F30" s="254">
        <v>3.678452513080704</v>
      </c>
      <c r="G30" s="301">
        <v>390</v>
      </c>
      <c r="H30" s="254">
        <v>4.501385041551247</v>
      </c>
      <c r="I30" s="301">
        <v>2</v>
      </c>
      <c r="J30" s="254">
        <v>0.015855398763278898</v>
      </c>
      <c r="K30" s="301">
        <v>0</v>
      </c>
      <c r="L30" s="254">
        <v>0</v>
      </c>
      <c r="M30" s="375">
        <v>466</v>
      </c>
      <c r="N30" s="254">
        <v>3.6943079118439828</v>
      </c>
      <c r="O30" s="375">
        <v>390</v>
      </c>
      <c r="P30" s="254">
        <v>4.501385041551247</v>
      </c>
      <c r="Q30" s="20">
        <f t="shared" si="0"/>
        <v>3.678452513080704</v>
      </c>
      <c r="R30" s="20">
        <f t="shared" si="1"/>
        <v>4.501385041551247</v>
      </c>
      <c r="S30" s="20">
        <f t="shared" si="2"/>
        <v>0.015855398763278898</v>
      </c>
      <c r="T30" s="20">
        <f t="shared" si="3"/>
        <v>0</v>
      </c>
      <c r="U30" s="20">
        <f t="shared" si="4"/>
        <v>3.6943079118439828</v>
      </c>
      <c r="V30" s="20">
        <f t="shared" si="5"/>
        <v>4.501385041551247</v>
      </c>
    </row>
    <row r="31" spans="1:22" ht="12" customHeight="1">
      <c r="A31" s="187">
        <v>23</v>
      </c>
      <c r="B31" s="295" t="s">
        <v>44</v>
      </c>
      <c r="C31" s="301">
        <v>12156</v>
      </c>
      <c r="D31" s="301">
        <v>10227</v>
      </c>
      <c r="E31" s="301">
        <v>303</v>
      </c>
      <c r="F31" s="254">
        <v>2.4925962487660414</v>
      </c>
      <c r="G31" s="301">
        <v>197</v>
      </c>
      <c r="H31" s="254">
        <v>1.9262735895179428</v>
      </c>
      <c r="I31" s="301">
        <v>326</v>
      </c>
      <c r="J31" s="254">
        <v>2.681803224744982</v>
      </c>
      <c r="K31" s="301">
        <v>79</v>
      </c>
      <c r="L31" s="254">
        <v>0.7724650435122714</v>
      </c>
      <c r="M31" s="375">
        <v>629</v>
      </c>
      <c r="N31" s="254">
        <v>5.1743994735110235</v>
      </c>
      <c r="O31" s="375">
        <v>276</v>
      </c>
      <c r="P31" s="254">
        <v>2.698738633030214</v>
      </c>
      <c r="Q31" s="20">
        <f t="shared" si="0"/>
        <v>2.4925962487660414</v>
      </c>
      <c r="R31" s="20">
        <f t="shared" si="1"/>
        <v>1.9262735895179428</v>
      </c>
      <c r="S31" s="20">
        <f t="shared" si="2"/>
        <v>2.681803224744982</v>
      </c>
      <c r="T31" s="20">
        <f t="shared" si="3"/>
        <v>0.7724650435122714</v>
      </c>
      <c r="U31" s="20">
        <f t="shared" si="4"/>
        <v>5.1743994735110235</v>
      </c>
      <c r="V31" s="20">
        <f t="shared" si="5"/>
        <v>2.698738633030214</v>
      </c>
    </row>
    <row r="32" spans="1:22" ht="12" customHeight="1">
      <c r="A32" s="187">
        <v>24</v>
      </c>
      <c r="B32" s="295" t="s">
        <v>43</v>
      </c>
      <c r="C32" s="301">
        <v>7174</v>
      </c>
      <c r="D32" s="301">
        <v>5479</v>
      </c>
      <c r="E32" s="301">
        <v>276</v>
      </c>
      <c r="F32" s="254">
        <v>3.847226094229161</v>
      </c>
      <c r="G32" s="301">
        <v>176</v>
      </c>
      <c r="H32" s="254">
        <v>3.2122650118634786</v>
      </c>
      <c r="I32" s="301">
        <v>31</v>
      </c>
      <c r="J32" s="254">
        <v>0.432115974351826</v>
      </c>
      <c r="K32" s="301">
        <v>64</v>
      </c>
      <c r="L32" s="254">
        <v>1.168096367950356</v>
      </c>
      <c r="M32" s="375">
        <v>307</v>
      </c>
      <c r="N32" s="254">
        <v>4.279342068580987</v>
      </c>
      <c r="O32" s="375">
        <v>240</v>
      </c>
      <c r="P32" s="254">
        <v>4.380361379813834</v>
      </c>
      <c r="Q32" s="20">
        <f t="shared" si="0"/>
        <v>3.847226094229161</v>
      </c>
      <c r="R32" s="20">
        <f t="shared" si="1"/>
        <v>3.2122650118634786</v>
      </c>
      <c r="S32" s="20">
        <f t="shared" si="2"/>
        <v>0.432115974351826</v>
      </c>
      <c r="T32" s="20">
        <f t="shared" si="3"/>
        <v>1.168096367950356</v>
      </c>
      <c r="U32" s="20">
        <f t="shared" si="4"/>
        <v>4.279342068580987</v>
      </c>
      <c r="V32" s="20">
        <f t="shared" si="5"/>
        <v>4.380361379813834</v>
      </c>
    </row>
    <row r="33" spans="1:22" ht="12" customHeight="1">
      <c r="A33" s="187">
        <v>25</v>
      </c>
      <c r="B33" s="295" t="s">
        <v>42</v>
      </c>
      <c r="C33" s="301">
        <v>11745</v>
      </c>
      <c r="D33" s="301">
        <v>9127</v>
      </c>
      <c r="E33" s="301">
        <v>281</v>
      </c>
      <c r="F33" s="254">
        <v>2.3925074499787145</v>
      </c>
      <c r="G33" s="301">
        <v>273</v>
      </c>
      <c r="H33" s="254">
        <v>2.991125232825682</v>
      </c>
      <c r="I33" s="301">
        <v>82</v>
      </c>
      <c r="J33" s="254">
        <v>0.6981694338016177</v>
      </c>
      <c r="K33" s="301">
        <v>63</v>
      </c>
      <c r="L33" s="254">
        <v>0.6902596691136189</v>
      </c>
      <c r="M33" s="375">
        <v>363</v>
      </c>
      <c r="N33" s="254">
        <v>3.0906768837803322</v>
      </c>
      <c r="O33" s="375">
        <v>336</v>
      </c>
      <c r="P33" s="254">
        <v>3.681384901939301</v>
      </c>
      <c r="Q33" s="20">
        <f t="shared" si="0"/>
        <v>2.3925074499787145</v>
      </c>
      <c r="R33" s="20">
        <f t="shared" si="1"/>
        <v>2.991125232825682</v>
      </c>
      <c r="S33" s="20">
        <f t="shared" si="2"/>
        <v>0.6981694338016177</v>
      </c>
      <c r="T33" s="20">
        <f t="shared" si="3"/>
        <v>0.6902596691136189</v>
      </c>
      <c r="U33" s="20">
        <f t="shared" si="4"/>
        <v>3.0906768837803322</v>
      </c>
      <c r="V33" s="20">
        <f t="shared" si="5"/>
        <v>3.681384901939301</v>
      </c>
    </row>
    <row r="34" spans="1:22" ht="12" customHeight="1">
      <c r="A34" s="187">
        <v>26</v>
      </c>
      <c r="B34" s="295" t="s">
        <v>41</v>
      </c>
      <c r="C34" s="301">
        <v>24050</v>
      </c>
      <c r="D34" s="301">
        <v>19848</v>
      </c>
      <c r="E34" s="301">
        <v>1117</v>
      </c>
      <c r="F34" s="254">
        <v>4.644490644490644</v>
      </c>
      <c r="G34" s="301">
        <v>1069</v>
      </c>
      <c r="H34" s="254">
        <v>5.385933091495365</v>
      </c>
      <c r="I34" s="301">
        <v>15</v>
      </c>
      <c r="J34" s="254">
        <v>0.062370062370062374</v>
      </c>
      <c r="K34" s="301">
        <v>32</v>
      </c>
      <c r="L34" s="254">
        <v>0.16122531237404272</v>
      </c>
      <c r="M34" s="375">
        <v>1132</v>
      </c>
      <c r="N34" s="254">
        <v>4.706860706860707</v>
      </c>
      <c r="O34" s="375">
        <v>1101</v>
      </c>
      <c r="P34" s="254">
        <v>5.547158403869408</v>
      </c>
      <c r="Q34" s="20">
        <f t="shared" si="0"/>
        <v>4.644490644490644</v>
      </c>
      <c r="R34" s="20">
        <f t="shared" si="1"/>
        <v>5.385933091495365</v>
      </c>
      <c r="S34" s="20">
        <f t="shared" si="2"/>
        <v>0.062370062370062374</v>
      </c>
      <c r="T34" s="20">
        <f t="shared" si="3"/>
        <v>0.16122531237404272</v>
      </c>
      <c r="U34" s="20">
        <f t="shared" si="4"/>
        <v>4.706860706860707</v>
      </c>
      <c r="V34" s="20">
        <f t="shared" si="5"/>
        <v>5.547158403869408</v>
      </c>
    </row>
    <row r="35" spans="1:22" ht="12" customHeight="1">
      <c r="A35" s="187">
        <v>27</v>
      </c>
      <c r="B35" s="295" t="s">
        <v>40</v>
      </c>
      <c r="C35" s="301">
        <v>4606</v>
      </c>
      <c r="D35" s="301">
        <v>3654</v>
      </c>
      <c r="E35" s="301">
        <v>172</v>
      </c>
      <c r="F35" s="254">
        <v>3.734259661311333</v>
      </c>
      <c r="G35" s="301">
        <v>114</v>
      </c>
      <c r="H35" s="254">
        <v>3.1198686371100166</v>
      </c>
      <c r="I35" s="301">
        <v>38</v>
      </c>
      <c r="J35" s="254">
        <v>0.8250108554059922</v>
      </c>
      <c r="K35" s="301">
        <v>21</v>
      </c>
      <c r="L35" s="254">
        <v>0.5747126436781609</v>
      </c>
      <c r="M35" s="375">
        <v>210</v>
      </c>
      <c r="N35" s="254">
        <v>4.5592705167173255</v>
      </c>
      <c r="O35" s="375">
        <v>135</v>
      </c>
      <c r="P35" s="254">
        <v>3.6945812807881775</v>
      </c>
      <c r="Q35" s="20">
        <f t="shared" si="0"/>
        <v>3.734259661311333</v>
      </c>
      <c r="R35" s="20">
        <f t="shared" si="1"/>
        <v>3.1198686371100166</v>
      </c>
      <c r="S35" s="20">
        <f t="shared" si="2"/>
        <v>0.8250108554059922</v>
      </c>
      <c r="T35" s="20">
        <f t="shared" si="3"/>
        <v>0.5747126436781609</v>
      </c>
      <c r="U35" s="20">
        <f t="shared" si="4"/>
        <v>4.5592705167173255</v>
      </c>
      <c r="V35" s="20">
        <f t="shared" si="5"/>
        <v>3.6945812807881775</v>
      </c>
    </row>
    <row r="36" spans="1:22" ht="12" customHeight="1">
      <c r="A36" s="410"/>
      <c r="B36" s="409" t="s">
        <v>13</v>
      </c>
      <c r="C36" s="416">
        <v>579082</v>
      </c>
      <c r="D36" s="416">
        <v>341856</v>
      </c>
      <c r="E36" s="416">
        <v>13229</v>
      </c>
      <c r="F36" s="414">
        <v>2.2844778459700006</v>
      </c>
      <c r="G36" s="416">
        <v>12223</v>
      </c>
      <c r="H36" s="414">
        <v>3.5754820743236917</v>
      </c>
      <c r="I36" s="416">
        <v>3835</v>
      </c>
      <c r="J36" s="414">
        <v>0.662255086498976</v>
      </c>
      <c r="K36" s="416">
        <v>3363</v>
      </c>
      <c r="L36" s="414">
        <v>0.9837475428250492</v>
      </c>
      <c r="M36" s="416">
        <v>17064</v>
      </c>
      <c r="N36" s="414">
        <v>2.9467329324689766</v>
      </c>
      <c r="O36" s="415">
        <v>15586</v>
      </c>
      <c r="P36" s="414">
        <v>4.559229617148741</v>
      </c>
      <c r="Q36" s="20">
        <f t="shared" si="0"/>
        <v>2.2844778459700006</v>
      </c>
      <c r="R36" s="20">
        <f t="shared" si="1"/>
        <v>3.5754820743236917</v>
      </c>
      <c r="S36" s="20">
        <f t="shared" si="2"/>
        <v>0.662255086498976</v>
      </c>
      <c r="T36" s="20">
        <f t="shared" si="3"/>
        <v>0.9837475428250492</v>
      </c>
      <c r="U36" s="20">
        <f t="shared" si="4"/>
        <v>2.9467329324689766</v>
      </c>
      <c r="V36" s="20">
        <f t="shared" si="5"/>
        <v>4.559229617148741</v>
      </c>
    </row>
    <row r="37" spans="17:22" ht="12.75">
      <c r="Q37" s="20"/>
      <c r="R37" s="20"/>
      <c r="S37" s="20"/>
      <c r="T37" s="20"/>
      <c r="U37" s="20"/>
      <c r="V37" s="20"/>
    </row>
    <row r="38" spans="2:22" ht="12.75">
      <c r="B38" s="413" t="s">
        <v>504</v>
      </c>
      <c r="Q38" s="20"/>
      <c r="R38" s="20"/>
      <c r="S38" s="20"/>
      <c r="T38" s="20"/>
      <c r="U38" s="20"/>
      <c r="V38" s="20"/>
    </row>
    <row r="39" spans="17:22" ht="12.75">
      <c r="Q39" s="20"/>
      <c r="R39" s="20"/>
      <c r="S39" s="20"/>
      <c r="T39" s="20"/>
      <c r="U39" s="20"/>
      <c r="V39" s="20"/>
    </row>
    <row r="40" spans="17:22" ht="12.75">
      <c r="Q40" s="20"/>
      <c r="R40" s="20"/>
      <c r="S40" s="20"/>
      <c r="T40" s="20"/>
      <c r="U40" s="20"/>
      <c r="V40" s="20"/>
    </row>
    <row r="41" spans="17:22" ht="12.75">
      <c r="Q41" s="20"/>
      <c r="R41" s="20"/>
      <c r="S41" s="20"/>
      <c r="T41" s="20"/>
      <c r="U41" s="20"/>
      <c r="V41" s="20"/>
    </row>
    <row r="42" spans="17:22" ht="12.75">
      <c r="Q42" s="20"/>
      <c r="R42" s="20"/>
      <c r="S42" s="20"/>
      <c r="T42" s="20"/>
      <c r="U42" s="20"/>
      <c r="V42" s="20"/>
    </row>
    <row r="43" spans="17:22" ht="12.75">
      <c r="Q43" s="20"/>
      <c r="R43" s="20"/>
      <c r="S43" s="20"/>
      <c r="T43" s="20"/>
      <c r="U43" s="20"/>
      <c r="V43" s="20"/>
    </row>
    <row r="44" spans="17:22" ht="12.75">
      <c r="Q44" s="20"/>
      <c r="R44" s="20"/>
      <c r="S44" s="20"/>
      <c r="T44" s="20"/>
      <c r="U44" s="20"/>
      <c r="V44" s="20"/>
    </row>
    <row r="45" spans="17:22" ht="12.75">
      <c r="Q45" s="20"/>
      <c r="R45" s="20"/>
      <c r="S45" s="20"/>
      <c r="T45" s="20"/>
      <c r="U45" s="20"/>
      <c r="V45" s="20"/>
    </row>
    <row r="46" spans="17:22" ht="12.75">
      <c r="Q46" s="20"/>
      <c r="R46" s="20"/>
      <c r="S46" s="20"/>
      <c r="T46" s="20"/>
      <c r="U46" s="20"/>
      <c r="V46" s="20"/>
    </row>
    <row r="47" spans="17:22" ht="12.75">
      <c r="Q47" s="20"/>
      <c r="R47" s="20"/>
      <c r="S47" s="20"/>
      <c r="T47" s="20"/>
      <c r="U47" s="20"/>
      <c r="V47" s="20"/>
    </row>
    <row r="48" spans="17:22" ht="12.75">
      <c r="Q48" s="20"/>
      <c r="R48" s="20"/>
      <c r="S48" s="20"/>
      <c r="T48" s="20"/>
      <c r="U48" s="20"/>
      <c r="V48" s="20"/>
    </row>
    <row r="49" spans="17:22" ht="12.75">
      <c r="Q49" s="20"/>
      <c r="R49" s="20"/>
      <c r="S49" s="20"/>
      <c r="T49" s="20"/>
      <c r="U49" s="20"/>
      <c r="V49" s="20"/>
    </row>
    <row r="50" spans="17:22" ht="12.75">
      <c r="Q50" s="20"/>
      <c r="R50" s="20"/>
      <c r="S50" s="20"/>
      <c r="T50" s="20"/>
      <c r="U50" s="20"/>
      <c r="V50" s="20"/>
    </row>
    <row r="51" spans="17:22" ht="12.75">
      <c r="Q51" s="20"/>
      <c r="R51" s="20"/>
      <c r="S51" s="20"/>
      <c r="T51" s="20"/>
      <c r="U51" s="20"/>
      <c r="V51" s="20"/>
    </row>
    <row r="52" spans="17:22" ht="12.75">
      <c r="Q52" s="20"/>
      <c r="R52" s="20"/>
      <c r="S52" s="20"/>
      <c r="T52" s="20"/>
      <c r="U52" s="20"/>
      <c r="V52" s="20"/>
    </row>
    <row r="53" spans="17:22" ht="12.75">
      <c r="Q53" s="20"/>
      <c r="R53" s="20"/>
      <c r="S53" s="20"/>
      <c r="T53" s="20"/>
      <c r="U53" s="20"/>
      <c r="V53" s="20"/>
    </row>
    <row r="54" spans="17:22" ht="12.75">
      <c r="Q54" s="20"/>
      <c r="R54" s="20"/>
      <c r="S54" s="20"/>
      <c r="T54" s="20"/>
      <c r="U54" s="20"/>
      <c r="V54" s="20"/>
    </row>
    <row r="55" spans="17:22" ht="12.75">
      <c r="Q55" s="20"/>
      <c r="R55" s="20"/>
      <c r="S55" s="20"/>
      <c r="T55" s="20"/>
      <c r="U55" s="20"/>
      <c r="V55" s="20"/>
    </row>
    <row r="56" spans="17:22" ht="12.75">
      <c r="Q56" s="20"/>
      <c r="R56" s="20"/>
      <c r="S56" s="20"/>
      <c r="T56" s="20"/>
      <c r="U56" s="20"/>
      <c r="V56" s="20"/>
    </row>
    <row r="57" spans="17:22" ht="12.75">
      <c r="Q57" s="20"/>
      <c r="R57" s="20"/>
      <c r="S57" s="20"/>
      <c r="T57" s="20"/>
      <c r="U57" s="20"/>
      <c r="V57" s="20"/>
    </row>
    <row r="58" spans="17:22" ht="12.75">
      <c r="Q58" s="20"/>
      <c r="R58" s="20"/>
      <c r="S58" s="20"/>
      <c r="T58" s="20"/>
      <c r="U58" s="20"/>
      <c r="V58" s="20"/>
    </row>
    <row r="59" spans="17:22" ht="12.75">
      <c r="Q59" s="20"/>
      <c r="R59" s="20"/>
      <c r="S59" s="20"/>
      <c r="T59" s="20"/>
      <c r="U59" s="20"/>
      <c r="V59" s="20"/>
    </row>
    <row r="60" spans="17:22" ht="12.75">
      <c r="Q60" s="20"/>
      <c r="R60" s="20"/>
      <c r="S60" s="20"/>
      <c r="T60" s="20"/>
      <c r="U60" s="20"/>
      <c r="V60" s="20"/>
    </row>
    <row r="61" spans="17:22" ht="12.75">
      <c r="Q61" s="20"/>
      <c r="R61" s="20"/>
      <c r="S61" s="20"/>
      <c r="T61" s="20"/>
      <c r="U61" s="20"/>
      <c r="V61" s="20"/>
    </row>
  </sheetData>
  <sheetProtection/>
  <mergeCells count="17">
    <mergeCell ref="D6:D7"/>
    <mergeCell ref="E6:F6"/>
    <mergeCell ref="G6:H6"/>
    <mergeCell ref="I6:J6"/>
    <mergeCell ref="A2:P2"/>
    <mergeCell ref="A3:P3"/>
    <mergeCell ref="A4:P4"/>
    <mergeCell ref="A5:A7"/>
    <mergeCell ref="B5:B7"/>
    <mergeCell ref="C5:D5"/>
    <mergeCell ref="E5:H5"/>
    <mergeCell ref="I5:L5"/>
    <mergeCell ref="M5:P5"/>
    <mergeCell ref="C6:C7"/>
    <mergeCell ref="K6:L6"/>
    <mergeCell ref="M6:N6"/>
    <mergeCell ref="O6:P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G44" sqref="G44"/>
    </sheetView>
  </sheetViews>
  <sheetFormatPr defaultColWidth="9.00390625" defaultRowHeight="12.75"/>
  <cols>
    <col min="1" max="1" width="3.25390625" style="1" customWidth="1"/>
    <col min="2" max="2" width="25.25390625" style="1" customWidth="1"/>
    <col min="3" max="5" width="9.125" style="1" customWidth="1"/>
    <col min="6" max="6" width="9.00390625" style="1" customWidth="1"/>
    <col min="7" max="7" width="8.375" style="1" customWidth="1"/>
    <col min="8" max="8" width="8.00390625" style="1" customWidth="1"/>
    <col min="9" max="10" width="7.75390625" style="1" customWidth="1"/>
    <col min="11" max="11" width="8.625" style="1" customWidth="1"/>
    <col min="12" max="12" width="8.00390625" style="1" customWidth="1"/>
    <col min="13" max="13" width="8.25390625" style="1" customWidth="1"/>
    <col min="14" max="14" width="7.75390625" style="1" customWidth="1"/>
    <col min="15" max="16" width="8.25390625" style="1" customWidth="1"/>
    <col min="17" max="18" width="9.625" style="1" bestFit="1" customWidth="1"/>
    <col min="19" max="19" width="9.625" style="1" customWidth="1"/>
    <col min="20" max="20" width="10.125" style="1" customWidth="1"/>
    <col min="21" max="16384" width="9.125" style="1" customWidth="1"/>
  </cols>
  <sheetData>
    <row r="1" ht="12.75">
      <c r="O1" s="1" t="s">
        <v>516</v>
      </c>
    </row>
    <row r="2" spans="1:17" ht="34.5" customHeight="1">
      <c r="A2" s="453" t="s">
        <v>515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25"/>
      <c r="P2" s="425"/>
      <c r="Q2" s="425"/>
    </row>
    <row r="3" ht="6" customHeight="1"/>
    <row r="4" spans="1:16" ht="39" customHeight="1">
      <c r="A4" s="616" t="s">
        <v>2</v>
      </c>
      <c r="B4" s="592" t="s">
        <v>78</v>
      </c>
      <c r="C4" s="592" t="s">
        <v>514</v>
      </c>
      <c r="D4" s="592"/>
      <c r="E4" s="608" t="s">
        <v>513</v>
      </c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</row>
    <row r="5" spans="1:16" ht="27" customHeight="1">
      <c r="A5" s="616"/>
      <c r="B5" s="592"/>
      <c r="C5" s="592" t="s">
        <v>4</v>
      </c>
      <c r="D5" s="592" t="s">
        <v>5</v>
      </c>
      <c r="E5" s="608" t="s">
        <v>512</v>
      </c>
      <c r="F5" s="608"/>
      <c r="G5" s="535" t="s">
        <v>218</v>
      </c>
      <c r="H5" s="535"/>
      <c r="I5" s="608" t="s">
        <v>477</v>
      </c>
      <c r="J5" s="608"/>
      <c r="K5" s="535" t="s">
        <v>218</v>
      </c>
      <c r="L5" s="535"/>
      <c r="M5" s="592" t="s">
        <v>511</v>
      </c>
      <c r="N5" s="592"/>
      <c r="O5" s="535" t="s">
        <v>218</v>
      </c>
      <c r="P5" s="535"/>
    </row>
    <row r="6" spans="1:16" ht="39" customHeight="1">
      <c r="A6" s="616"/>
      <c r="B6" s="592"/>
      <c r="C6" s="592"/>
      <c r="D6" s="592"/>
      <c r="E6" s="187" t="s">
        <v>4</v>
      </c>
      <c r="F6" s="187" t="s">
        <v>5</v>
      </c>
      <c r="G6" s="61" t="s">
        <v>4</v>
      </c>
      <c r="H6" s="61" t="s">
        <v>5</v>
      </c>
      <c r="I6" s="187" t="s">
        <v>4</v>
      </c>
      <c r="J6" s="187" t="s">
        <v>5</v>
      </c>
      <c r="K6" s="61" t="s">
        <v>4</v>
      </c>
      <c r="L6" s="61" t="s">
        <v>5</v>
      </c>
      <c r="M6" s="187" t="s">
        <v>4</v>
      </c>
      <c r="N6" s="187" t="s">
        <v>5</v>
      </c>
      <c r="O6" s="61" t="s">
        <v>4</v>
      </c>
      <c r="P6" s="61" t="s">
        <v>5</v>
      </c>
    </row>
    <row r="7" spans="1:16" ht="12.75">
      <c r="A7" s="423" t="s">
        <v>8</v>
      </c>
      <c r="B7" s="423" t="s">
        <v>9</v>
      </c>
      <c r="C7" s="423">
        <v>1</v>
      </c>
      <c r="D7" s="423">
        <v>2</v>
      </c>
      <c r="E7" s="423">
        <v>3</v>
      </c>
      <c r="F7" s="423">
        <v>4</v>
      </c>
      <c r="G7" s="424">
        <v>5</v>
      </c>
      <c r="H7" s="424">
        <v>6</v>
      </c>
      <c r="I7" s="423">
        <v>7</v>
      </c>
      <c r="J7" s="423">
        <v>8</v>
      </c>
      <c r="K7" s="424">
        <v>9</v>
      </c>
      <c r="L7" s="424">
        <v>10</v>
      </c>
      <c r="M7" s="423">
        <v>11</v>
      </c>
      <c r="N7" s="423">
        <v>12</v>
      </c>
      <c r="O7" s="424">
        <v>13</v>
      </c>
      <c r="P7" s="424">
        <v>14</v>
      </c>
    </row>
    <row r="8" spans="1:23" ht="12.75" customHeight="1">
      <c r="A8" s="423">
        <v>1</v>
      </c>
      <c r="B8" s="295" t="s">
        <v>66</v>
      </c>
      <c r="C8" s="31">
        <v>13963</v>
      </c>
      <c r="D8" s="422">
        <v>12350</v>
      </c>
      <c r="E8" s="31">
        <v>408</v>
      </c>
      <c r="F8" s="422">
        <v>432</v>
      </c>
      <c r="G8" s="28">
        <v>2.922008164434577</v>
      </c>
      <c r="H8" s="28">
        <v>3.4979757085020244</v>
      </c>
      <c r="I8" s="31">
        <v>10</v>
      </c>
      <c r="J8" s="422">
        <v>12</v>
      </c>
      <c r="K8" s="28">
        <v>0.07161784716751414</v>
      </c>
      <c r="L8" s="28">
        <v>0.09716599190283401</v>
      </c>
      <c r="M8" s="31">
        <v>418</v>
      </c>
      <c r="N8" s="422">
        <v>444</v>
      </c>
      <c r="O8" s="28">
        <v>2.993626011602091</v>
      </c>
      <c r="P8" s="28">
        <v>3.5951417004048585</v>
      </c>
      <c r="Q8" s="417">
        <f aca="true" t="shared" si="0" ref="Q8:Q35">SUM(F8*100/D8)</f>
        <v>3.4979757085020244</v>
      </c>
      <c r="R8" s="417">
        <f aca="true" t="shared" si="1" ref="R8:R35">SUM(J8*100/D8)</f>
        <v>0.09716599190283401</v>
      </c>
      <c r="S8" s="417">
        <f aca="true" t="shared" si="2" ref="S8:S35">SUM(N8*100/D8)</f>
        <v>3.5951417004048585</v>
      </c>
      <c r="T8" s="417">
        <f aca="true" t="shared" si="3" ref="T8:T35">SUM(E8*100/C8)</f>
        <v>2.922008164434577</v>
      </c>
      <c r="U8" s="20">
        <f aca="true" t="shared" si="4" ref="U8:U35">SUM(I8*100/C8)</f>
        <v>0.07161784716751414</v>
      </c>
      <c r="V8" s="20">
        <f aca="true" t="shared" si="5" ref="V8:V35">SUM(M8*100/C8)</f>
        <v>2.993626011602091</v>
      </c>
      <c r="W8" s="20"/>
    </row>
    <row r="9" spans="1:23" ht="12.75">
      <c r="A9" s="423">
        <v>2</v>
      </c>
      <c r="B9" s="295" t="s">
        <v>65</v>
      </c>
      <c r="C9" s="31">
        <v>7496</v>
      </c>
      <c r="D9" s="422">
        <v>6430</v>
      </c>
      <c r="E9" s="31">
        <v>228</v>
      </c>
      <c r="F9" s="422">
        <v>225</v>
      </c>
      <c r="G9" s="28">
        <v>3.04162219850587</v>
      </c>
      <c r="H9" s="28">
        <v>3.4992223950233283</v>
      </c>
      <c r="I9" s="31">
        <v>5</v>
      </c>
      <c r="J9" s="422">
        <v>2</v>
      </c>
      <c r="K9" s="28">
        <v>0.06670224119530416</v>
      </c>
      <c r="L9" s="28">
        <v>0.03110419906687403</v>
      </c>
      <c r="M9" s="31">
        <v>233</v>
      </c>
      <c r="N9" s="422">
        <v>227</v>
      </c>
      <c r="O9" s="28">
        <v>3.108324439701174</v>
      </c>
      <c r="P9" s="28">
        <v>3.530326594090202</v>
      </c>
      <c r="Q9" s="417">
        <f t="shared" si="0"/>
        <v>3.4992223950233283</v>
      </c>
      <c r="R9" s="417">
        <f t="shared" si="1"/>
        <v>0.03110419906687403</v>
      </c>
      <c r="S9" s="417">
        <f t="shared" si="2"/>
        <v>3.530326594090202</v>
      </c>
      <c r="T9" s="417">
        <f t="shared" si="3"/>
        <v>3.04162219850587</v>
      </c>
      <c r="U9" s="20">
        <f t="shared" si="4"/>
        <v>0.06670224119530416</v>
      </c>
      <c r="V9" s="20">
        <f t="shared" si="5"/>
        <v>3.108324439701174</v>
      </c>
      <c r="W9" s="20"/>
    </row>
    <row r="10" spans="1:23" ht="12.75">
      <c r="A10" s="423">
        <v>3</v>
      </c>
      <c r="B10" s="295" t="s">
        <v>64</v>
      </c>
      <c r="C10" s="31">
        <v>3598</v>
      </c>
      <c r="D10" s="422">
        <v>3428</v>
      </c>
      <c r="E10" s="31">
        <v>59</v>
      </c>
      <c r="F10" s="422">
        <v>66</v>
      </c>
      <c r="G10" s="28">
        <v>1.6397998888271261</v>
      </c>
      <c r="H10" s="28">
        <v>1.9253208868144691</v>
      </c>
      <c r="I10" s="31">
        <v>0</v>
      </c>
      <c r="J10" s="422">
        <v>1</v>
      </c>
      <c r="K10" s="28">
        <v>0</v>
      </c>
      <c r="L10" s="28">
        <v>0.029171528588098017</v>
      </c>
      <c r="M10" s="31">
        <v>59</v>
      </c>
      <c r="N10" s="422">
        <v>67</v>
      </c>
      <c r="O10" s="28">
        <v>1.6397998888271261</v>
      </c>
      <c r="P10" s="28">
        <v>1.9544924154025671</v>
      </c>
      <c r="Q10" s="417">
        <f t="shared" si="0"/>
        <v>1.9253208868144691</v>
      </c>
      <c r="R10" s="417">
        <f t="shared" si="1"/>
        <v>0.029171528588098017</v>
      </c>
      <c r="S10" s="417">
        <f t="shared" si="2"/>
        <v>1.9544924154025671</v>
      </c>
      <c r="T10" s="417">
        <f t="shared" si="3"/>
        <v>1.6397998888271261</v>
      </c>
      <c r="U10" s="20">
        <f t="shared" si="4"/>
        <v>0</v>
      </c>
      <c r="V10" s="20">
        <f t="shared" si="5"/>
        <v>1.6397998888271261</v>
      </c>
      <c r="W10" s="20"/>
    </row>
    <row r="11" spans="1:23" ht="12.75">
      <c r="A11" s="423">
        <v>4</v>
      </c>
      <c r="B11" s="295" t="s">
        <v>63</v>
      </c>
      <c r="C11" s="31">
        <v>23676</v>
      </c>
      <c r="D11" s="422">
        <v>21305</v>
      </c>
      <c r="E11" s="31">
        <v>746</v>
      </c>
      <c r="F11" s="422">
        <v>667</v>
      </c>
      <c r="G11" s="28">
        <v>3.150870079405305</v>
      </c>
      <c r="H11" s="28">
        <v>3.130720488148322</v>
      </c>
      <c r="I11" s="31">
        <v>10</v>
      </c>
      <c r="J11" s="422">
        <v>12</v>
      </c>
      <c r="K11" s="28">
        <v>0.042236864335191755</v>
      </c>
      <c r="L11" s="28">
        <v>0.05632480638347806</v>
      </c>
      <c r="M11" s="31">
        <v>756</v>
      </c>
      <c r="N11" s="422">
        <v>679</v>
      </c>
      <c r="O11" s="28">
        <v>3.1931069437404966</v>
      </c>
      <c r="P11" s="28">
        <v>3.1870452945318</v>
      </c>
      <c r="Q11" s="417">
        <f t="shared" si="0"/>
        <v>3.130720488148322</v>
      </c>
      <c r="R11" s="417">
        <f t="shared" si="1"/>
        <v>0.05632480638347806</v>
      </c>
      <c r="S11" s="417">
        <f t="shared" si="2"/>
        <v>3.1870452945318</v>
      </c>
      <c r="T11" s="417">
        <f t="shared" si="3"/>
        <v>3.150870079405305</v>
      </c>
      <c r="U11" s="20">
        <f t="shared" si="4"/>
        <v>0.042236864335191755</v>
      </c>
      <c r="V11" s="20">
        <f t="shared" si="5"/>
        <v>3.1931069437404966</v>
      </c>
      <c r="W11" s="20"/>
    </row>
    <row r="12" spans="1:23" ht="12.75">
      <c r="A12" s="423">
        <v>5</v>
      </c>
      <c r="B12" s="295" t="s">
        <v>62</v>
      </c>
      <c r="C12" s="31">
        <v>31401</v>
      </c>
      <c r="D12" s="422">
        <v>29232</v>
      </c>
      <c r="E12" s="31">
        <v>703</v>
      </c>
      <c r="F12" s="422">
        <v>693</v>
      </c>
      <c r="G12" s="28">
        <v>2.238782204388395</v>
      </c>
      <c r="H12" s="28">
        <v>2.3706896551724137</v>
      </c>
      <c r="I12" s="31">
        <v>7</v>
      </c>
      <c r="J12" s="422">
        <v>11</v>
      </c>
      <c r="K12" s="28">
        <v>0.022292283685232953</v>
      </c>
      <c r="L12" s="28">
        <v>0.03762999452654625</v>
      </c>
      <c r="M12" s="31">
        <v>710</v>
      </c>
      <c r="N12" s="422">
        <v>704</v>
      </c>
      <c r="O12" s="28">
        <v>2.2610744880736284</v>
      </c>
      <c r="P12" s="28">
        <v>2.40831964969896</v>
      </c>
      <c r="Q12" s="417">
        <f t="shared" si="0"/>
        <v>2.3706896551724137</v>
      </c>
      <c r="R12" s="417">
        <f t="shared" si="1"/>
        <v>0.03762999452654625</v>
      </c>
      <c r="S12" s="417">
        <f t="shared" si="2"/>
        <v>2.40831964969896</v>
      </c>
      <c r="T12" s="417">
        <f t="shared" si="3"/>
        <v>2.238782204388395</v>
      </c>
      <c r="U12" s="20">
        <f t="shared" si="4"/>
        <v>0.022292283685232953</v>
      </c>
      <c r="V12" s="20">
        <f t="shared" si="5"/>
        <v>2.2610744880736284</v>
      </c>
      <c r="W12" s="20"/>
    </row>
    <row r="13" spans="1:23" ht="12.75">
      <c r="A13" s="423">
        <v>6</v>
      </c>
      <c r="B13" s="295" t="s">
        <v>61</v>
      </c>
      <c r="C13" s="31">
        <v>5975</v>
      </c>
      <c r="D13" s="422">
        <v>6304</v>
      </c>
      <c r="E13" s="31">
        <v>171</v>
      </c>
      <c r="F13" s="422">
        <v>166</v>
      </c>
      <c r="G13" s="28">
        <v>2.8619246861924688</v>
      </c>
      <c r="H13" s="28">
        <v>2.633248730964467</v>
      </c>
      <c r="I13" s="31">
        <v>9</v>
      </c>
      <c r="J13" s="422">
        <v>6</v>
      </c>
      <c r="K13" s="28">
        <v>0.1506276150627615</v>
      </c>
      <c r="L13" s="28">
        <v>0.09517766497461928</v>
      </c>
      <c r="M13" s="31">
        <v>180</v>
      </c>
      <c r="N13" s="422">
        <v>172</v>
      </c>
      <c r="O13" s="28">
        <v>3.01255230125523</v>
      </c>
      <c r="P13" s="28">
        <v>2.728426395939086</v>
      </c>
      <c r="Q13" s="417">
        <f t="shared" si="0"/>
        <v>2.633248730964467</v>
      </c>
      <c r="R13" s="417">
        <f t="shared" si="1"/>
        <v>0.09517766497461928</v>
      </c>
      <c r="S13" s="417">
        <f t="shared" si="2"/>
        <v>2.728426395939086</v>
      </c>
      <c r="T13" s="417">
        <f t="shared" si="3"/>
        <v>2.8619246861924688</v>
      </c>
      <c r="U13" s="20">
        <f t="shared" si="4"/>
        <v>0.1506276150627615</v>
      </c>
      <c r="V13" s="20">
        <f t="shared" si="5"/>
        <v>3.01255230125523</v>
      </c>
      <c r="W13" s="20"/>
    </row>
    <row r="14" spans="1:23" ht="12.75">
      <c r="A14" s="423">
        <v>7</v>
      </c>
      <c r="B14" s="295" t="s">
        <v>60</v>
      </c>
      <c r="C14" s="31">
        <v>4530</v>
      </c>
      <c r="D14" s="422">
        <v>4635</v>
      </c>
      <c r="E14" s="31">
        <v>187</v>
      </c>
      <c r="F14" s="422">
        <v>243</v>
      </c>
      <c r="G14" s="28">
        <v>4.1280353200883</v>
      </c>
      <c r="H14" s="28">
        <v>5.242718446601942</v>
      </c>
      <c r="I14" s="31">
        <v>4</v>
      </c>
      <c r="J14" s="422">
        <v>5</v>
      </c>
      <c r="K14" s="28">
        <v>0.08830022075055188</v>
      </c>
      <c r="L14" s="28">
        <v>0.10787486515641856</v>
      </c>
      <c r="M14" s="31">
        <v>191</v>
      </c>
      <c r="N14" s="422">
        <v>248</v>
      </c>
      <c r="O14" s="28">
        <v>4.216335540838852</v>
      </c>
      <c r="P14" s="28">
        <v>5.35059331175836</v>
      </c>
      <c r="Q14" s="417">
        <f t="shared" si="0"/>
        <v>5.242718446601942</v>
      </c>
      <c r="R14" s="417">
        <f t="shared" si="1"/>
        <v>0.10787486515641856</v>
      </c>
      <c r="S14" s="417">
        <f t="shared" si="2"/>
        <v>5.35059331175836</v>
      </c>
      <c r="T14" s="417">
        <f t="shared" si="3"/>
        <v>4.1280353200883</v>
      </c>
      <c r="U14" s="20">
        <f t="shared" si="4"/>
        <v>0.08830022075055188</v>
      </c>
      <c r="V14" s="20">
        <f t="shared" si="5"/>
        <v>4.216335540838852</v>
      </c>
      <c r="W14" s="20"/>
    </row>
    <row r="15" spans="1:23" ht="12.75">
      <c r="A15" s="423">
        <v>8</v>
      </c>
      <c r="B15" s="295" t="s">
        <v>59</v>
      </c>
      <c r="C15" s="31">
        <v>11110</v>
      </c>
      <c r="D15" s="422">
        <v>9283</v>
      </c>
      <c r="E15" s="31">
        <v>404</v>
      </c>
      <c r="F15" s="422">
        <v>463</v>
      </c>
      <c r="G15" s="28">
        <v>3.6363636363636362</v>
      </c>
      <c r="H15" s="28">
        <v>4.987611763438544</v>
      </c>
      <c r="I15" s="31">
        <v>7</v>
      </c>
      <c r="J15" s="422">
        <v>14</v>
      </c>
      <c r="K15" s="28">
        <v>0.063006300630063</v>
      </c>
      <c r="L15" s="28">
        <v>0.15081331466120865</v>
      </c>
      <c r="M15" s="31">
        <v>411</v>
      </c>
      <c r="N15" s="422">
        <v>477</v>
      </c>
      <c r="O15" s="28">
        <v>3.6993699369936994</v>
      </c>
      <c r="P15" s="28">
        <v>5.138425078099752</v>
      </c>
      <c r="Q15" s="417">
        <f t="shared" si="0"/>
        <v>4.987611763438544</v>
      </c>
      <c r="R15" s="417">
        <f t="shared" si="1"/>
        <v>0.15081331466120865</v>
      </c>
      <c r="S15" s="417">
        <f t="shared" si="2"/>
        <v>5.138425078099752</v>
      </c>
      <c r="T15" s="417">
        <f t="shared" si="3"/>
        <v>3.6363636363636362</v>
      </c>
      <c r="U15" s="20">
        <f t="shared" si="4"/>
        <v>0.063006300630063</v>
      </c>
      <c r="V15" s="20">
        <f t="shared" si="5"/>
        <v>3.6993699369936994</v>
      </c>
      <c r="W15" s="20"/>
    </row>
    <row r="16" spans="1:23" ht="12.75">
      <c r="A16" s="423">
        <v>9</v>
      </c>
      <c r="B16" s="295" t="s">
        <v>58</v>
      </c>
      <c r="C16" s="31">
        <v>4043</v>
      </c>
      <c r="D16" s="422">
        <v>4403</v>
      </c>
      <c r="E16" s="31">
        <v>84</v>
      </c>
      <c r="F16" s="422">
        <v>87</v>
      </c>
      <c r="G16" s="28">
        <v>2.0776651001731388</v>
      </c>
      <c r="H16" s="28">
        <v>1.97592550533727</v>
      </c>
      <c r="I16" s="31">
        <v>1</v>
      </c>
      <c r="J16" s="422">
        <v>3</v>
      </c>
      <c r="K16" s="28">
        <v>0.02473410833539451</v>
      </c>
      <c r="L16" s="28">
        <v>0.06813536225300931</v>
      </c>
      <c r="M16" s="31">
        <v>85</v>
      </c>
      <c r="N16" s="422">
        <v>90</v>
      </c>
      <c r="O16" s="28">
        <v>2.1023992085085332</v>
      </c>
      <c r="P16" s="28">
        <v>2.044060867590279</v>
      </c>
      <c r="Q16" s="417">
        <f t="shared" si="0"/>
        <v>1.97592550533727</v>
      </c>
      <c r="R16" s="417">
        <f t="shared" si="1"/>
        <v>0.06813536225300931</v>
      </c>
      <c r="S16" s="417">
        <f t="shared" si="2"/>
        <v>2.044060867590279</v>
      </c>
      <c r="T16" s="417">
        <f t="shared" si="3"/>
        <v>2.0776651001731388</v>
      </c>
      <c r="U16" s="20">
        <f t="shared" si="4"/>
        <v>0.02473410833539451</v>
      </c>
      <c r="V16" s="20">
        <f t="shared" si="5"/>
        <v>2.1023992085085332</v>
      </c>
      <c r="W16" s="20"/>
    </row>
    <row r="17" spans="1:23" ht="12.75">
      <c r="A17" s="423">
        <v>10</v>
      </c>
      <c r="B17" s="295" t="s">
        <v>57</v>
      </c>
      <c r="C17" s="31">
        <v>10814</v>
      </c>
      <c r="D17" s="422">
        <v>8072</v>
      </c>
      <c r="E17" s="31">
        <v>278</v>
      </c>
      <c r="F17" s="422">
        <v>330</v>
      </c>
      <c r="G17" s="28">
        <v>2.5707416312187905</v>
      </c>
      <c r="H17" s="28">
        <v>4.088206144697721</v>
      </c>
      <c r="I17" s="31">
        <v>4</v>
      </c>
      <c r="J17" s="422">
        <v>5</v>
      </c>
      <c r="K17" s="28">
        <v>0.036989088218975404</v>
      </c>
      <c r="L17" s="28">
        <v>0.06194251734390486</v>
      </c>
      <c r="M17" s="31">
        <v>282</v>
      </c>
      <c r="N17" s="422">
        <v>335</v>
      </c>
      <c r="O17" s="28">
        <v>2.607730719437766</v>
      </c>
      <c r="P17" s="28">
        <v>4.150148662041626</v>
      </c>
      <c r="Q17" s="417">
        <f t="shared" si="0"/>
        <v>4.088206144697721</v>
      </c>
      <c r="R17" s="417">
        <f t="shared" si="1"/>
        <v>0.06194251734390486</v>
      </c>
      <c r="S17" s="417">
        <f t="shared" si="2"/>
        <v>4.150148662041626</v>
      </c>
      <c r="T17" s="417">
        <f t="shared" si="3"/>
        <v>2.5707416312187905</v>
      </c>
      <c r="U17" s="20">
        <f t="shared" si="4"/>
        <v>0.036989088218975404</v>
      </c>
      <c r="V17" s="20">
        <f t="shared" si="5"/>
        <v>2.607730719437766</v>
      </c>
      <c r="W17" s="20"/>
    </row>
    <row r="18" spans="1:23" ht="12.75">
      <c r="A18" s="423">
        <v>11</v>
      </c>
      <c r="B18" s="295" t="s">
        <v>56</v>
      </c>
      <c r="C18" s="31">
        <v>9496</v>
      </c>
      <c r="D18" s="422">
        <v>5991</v>
      </c>
      <c r="E18" s="31">
        <v>148</v>
      </c>
      <c r="F18" s="422">
        <v>175</v>
      </c>
      <c r="G18" s="28">
        <v>1.5585509688289807</v>
      </c>
      <c r="H18" s="28">
        <v>2.9210482390252044</v>
      </c>
      <c r="I18" s="31">
        <v>2</v>
      </c>
      <c r="J18" s="422">
        <v>3</v>
      </c>
      <c r="K18" s="28">
        <v>0.02106149957877001</v>
      </c>
      <c r="L18" s="28">
        <v>0.0500751126690035</v>
      </c>
      <c r="M18" s="31">
        <v>150</v>
      </c>
      <c r="N18" s="422">
        <v>178</v>
      </c>
      <c r="O18" s="28">
        <v>1.5796124684077506</v>
      </c>
      <c r="P18" s="28">
        <v>2.971123351694208</v>
      </c>
      <c r="Q18" s="417">
        <f t="shared" si="0"/>
        <v>2.9210482390252044</v>
      </c>
      <c r="R18" s="417">
        <f t="shared" si="1"/>
        <v>0.0500751126690035</v>
      </c>
      <c r="S18" s="417">
        <f t="shared" si="2"/>
        <v>2.971123351694208</v>
      </c>
      <c r="T18" s="417">
        <f t="shared" si="3"/>
        <v>1.5585509688289807</v>
      </c>
      <c r="U18" s="20">
        <f t="shared" si="4"/>
        <v>0.02106149957877001</v>
      </c>
      <c r="V18" s="20">
        <f t="shared" si="5"/>
        <v>1.5796124684077506</v>
      </c>
      <c r="W18" s="20"/>
    </row>
    <row r="19" spans="1:23" ht="12.75">
      <c r="A19" s="423">
        <v>12</v>
      </c>
      <c r="B19" s="295" t="s">
        <v>55</v>
      </c>
      <c r="C19" s="31">
        <v>13592</v>
      </c>
      <c r="D19" s="422">
        <v>14144</v>
      </c>
      <c r="E19" s="31">
        <v>359</v>
      </c>
      <c r="F19" s="422">
        <v>466</v>
      </c>
      <c r="G19" s="28">
        <v>2.641259564449676</v>
      </c>
      <c r="H19" s="28">
        <v>3.294683257918552</v>
      </c>
      <c r="I19" s="31">
        <v>12</v>
      </c>
      <c r="J19" s="422">
        <v>13</v>
      </c>
      <c r="K19" s="28">
        <v>0.08828722778104768</v>
      </c>
      <c r="L19" s="28">
        <v>0.09191176470588236</v>
      </c>
      <c r="M19" s="31">
        <v>371</v>
      </c>
      <c r="N19" s="422">
        <v>479</v>
      </c>
      <c r="O19" s="28">
        <v>2.729546792230724</v>
      </c>
      <c r="P19" s="28">
        <v>3.3865950226244346</v>
      </c>
      <c r="Q19" s="417">
        <f t="shared" si="0"/>
        <v>3.294683257918552</v>
      </c>
      <c r="R19" s="417">
        <f t="shared" si="1"/>
        <v>0.09191176470588236</v>
      </c>
      <c r="S19" s="417">
        <f t="shared" si="2"/>
        <v>3.3865950226244346</v>
      </c>
      <c r="T19" s="417">
        <f t="shared" si="3"/>
        <v>2.641259564449676</v>
      </c>
      <c r="U19" s="20">
        <f t="shared" si="4"/>
        <v>0.08828722778104768</v>
      </c>
      <c r="V19" s="20">
        <f t="shared" si="5"/>
        <v>2.729546792230724</v>
      </c>
      <c r="W19" s="20"/>
    </row>
    <row r="20" spans="1:23" ht="12.75">
      <c r="A20" s="423">
        <v>13</v>
      </c>
      <c r="B20" s="295" t="s">
        <v>54</v>
      </c>
      <c r="C20" s="31">
        <v>9275</v>
      </c>
      <c r="D20" s="422">
        <v>9121</v>
      </c>
      <c r="E20" s="31">
        <v>156</v>
      </c>
      <c r="F20" s="422">
        <v>229</v>
      </c>
      <c r="G20" s="28">
        <v>1.6819407008086253</v>
      </c>
      <c r="H20" s="28">
        <v>2.5106896173665167</v>
      </c>
      <c r="I20" s="31">
        <v>3</v>
      </c>
      <c r="J20" s="422">
        <v>8</v>
      </c>
      <c r="K20" s="28">
        <v>0.03234501347708895</v>
      </c>
      <c r="L20" s="28">
        <v>0.08770968095603553</v>
      </c>
      <c r="M20" s="31">
        <v>159</v>
      </c>
      <c r="N20" s="422">
        <v>237</v>
      </c>
      <c r="O20" s="28">
        <v>1.7142857142857142</v>
      </c>
      <c r="P20" s="28">
        <v>2.5983992983225526</v>
      </c>
      <c r="Q20" s="417">
        <f t="shared" si="0"/>
        <v>2.5106896173665167</v>
      </c>
      <c r="R20" s="417">
        <f t="shared" si="1"/>
        <v>0.08770968095603553</v>
      </c>
      <c r="S20" s="417">
        <f t="shared" si="2"/>
        <v>2.5983992983225526</v>
      </c>
      <c r="T20" s="417">
        <f t="shared" si="3"/>
        <v>1.6819407008086253</v>
      </c>
      <c r="U20" s="20">
        <f t="shared" si="4"/>
        <v>0.03234501347708895</v>
      </c>
      <c r="V20" s="20">
        <f t="shared" si="5"/>
        <v>1.7142857142857142</v>
      </c>
      <c r="W20" s="20"/>
    </row>
    <row r="21" spans="1:23" ht="12.75">
      <c r="A21" s="423">
        <v>14</v>
      </c>
      <c r="B21" s="295" t="s">
        <v>53</v>
      </c>
      <c r="C21" s="31">
        <v>6979</v>
      </c>
      <c r="D21" s="422">
        <v>5580</v>
      </c>
      <c r="E21" s="31">
        <v>158</v>
      </c>
      <c r="F21" s="422">
        <v>255</v>
      </c>
      <c r="G21" s="28">
        <v>2.263934661126236</v>
      </c>
      <c r="H21" s="28">
        <v>4.56989247311828</v>
      </c>
      <c r="I21" s="31">
        <v>3</v>
      </c>
      <c r="J21" s="422">
        <v>5</v>
      </c>
      <c r="K21" s="28">
        <v>0.042986101160624735</v>
      </c>
      <c r="L21" s="28">
        <v>0.08960573476702509</v>
      </c>
      <c r="M21" s="31">
        <v>161</v>
      </c>
      <c r="N21" s="422">
        <v>260</v>
      </c>
      <c r="O21" s="28">
        <v>2.3069207622868606</v>
      </c>
      <c r="P21" s="28">
        <v>4.659498207885305</v>
      </c>
      <c r="Q21" s="417">
        <f t="shared" si="0"/>
        <v>4.56989247311828</v>
      </c>
      <c r="R21" s="417">
        <f t="shared" si="1"/>
        <v>0.08960573476702509</v>
      </c>
      <c r="S21" s="417">
        <f t="shared" si="2"/>
        <v>4.659498207885305</v>
      </c>
      <c r="T21" s="417">
        <f t="shared" si="3"/>
        <v>2.263934661126236</v>
      </c>
      <c r="U21" s="20">
        <f t="shared" si="4"/>
        <v>0.042986101160624735</v>
      </c>
      <c r="V21" s="20">
        <f t="shared" si="5"/>
        <v>2.3069207622868606</v>
      </c>
      <c r="W21" s="20"/>
    </row>
    <row r="22" spans="1:23" ht="12.75">
      <c r="A22" s="423">
        <v>15</v>
      </c>
      <c r="B22" s="295" t="s">
        <v>52</v>
      </c>
      <c r="C22" s="31">
        <v>11470</v>
      </c>
      <c r="D22" s="422">
        <v>11474</v>
      </c>
      <c r="E22" s="31">
        <v>351</v>
      </c>
      <c r="F22" s="422">
        <v>474</v>
      </c>
      <c r="G22" s="28">
        <v>3.060156931124673</v>
      </c>
      <c r="H22" s="28">
        <v>4.13107896112951</v>
      </c>
      <c r="I22" s="31">
        <v>11</v>
      </c>
      <c r="J22" s="422">
        <v>21</v>
      </c>
      <c r="K22" s="28">
        <v>0.0959023539668701</v>
      </c>
      <c r="L22" s="28">
        <v>0.18302248561966183</v>
      </c>
      <c r="M22" s="31">
        <v>362</v>
      </c>
      <c r="N22" s="422">
        <v>495</v>
      </c>
      <c r="O22" s="28">
        <v>3.156059285091543</v>
      </c>
      <c r="P22" s="28">
        <v>4.314101446749172</v>
      </c>
      <c r="Q22" s="417">
        <f t="shared" si="0"/>
        <v>4.13107896112951</v>
      </c>
      <c r="R22" s="417">
        <f t="shared" si="1"/>
        <v>0.18302248561966183</v>
      </c>
      <c r="S22" s="417">
        <f t="shared" si="2"/>
        <v>4.314101446749172</v>
      </c>
      <c r="T22" s="417">
        <f t="shared" si="3"/>
        <v>3.060156931124673</v>
      </c>
      <c r="U22" s="20">
        <f t="shared" si="4"/>
        <v>0.0959023539668701</v>
      </c>
      <c r="V22" s="20">
        <f t="shared" si="5"/>
        <v>3.156059285091543</v>
      </c>
      <c r="W22" s="20"/>
    </row>
    <row r="23" spans="1:23" ht="12.75">
      <c r="A23" s="423">
        <v>16</v>
      </c>
      <c r="B23" s="295" t="s">
        <v>51</v>
      </c>
      <c r="C23" s="31">
        <v>8222</v>
      </c>
      <c r="D23" s="422">
        <v>7977</v>
      </c>
      <c r="E23" s="31">
        <v>209</v>
      </c>
      <c r="F23" s="422">
        <v>202</v>
      </c>
      <c r="G23" s="28">
        <v>2.541960593529555</v>
      </c>
      <c r="H23" s="28">
        <v>2.5322803058794032</v>
      </c>
      <c r="I23" s="31">
        <v>3</v>
      </c>
      <c r="J23" s="422">
        <v>8</v>
      </c>
      <c r="K23" s="28">
        <v>0.03648747263439552</v>
      </c>
      <c r="L23" s="28">
        <v>0.10028832894571894</v>
      </c>
      <c r="M23" s="31">
        <v>212</v>
      </c>
      <c r="N23" s="422">
        <v>210</v>
      </c>
      <c r="O23" s="28">
        <v>2.57844806616395</v>
      </c>
      <c r="P23" s="28">
        <v>2.6325686348251223</v>
      </c>
      <c r="Q23" s="417">
        <f t="shared" si="0"/>
        <v>2.5322803058794032</v>
      </c>
      <c r="R23" s="417">
        <f t="shared" si="1"/>
        <v>0.10028832894571894</v>
      </c>
      <c r="S23" s="417">
        <f t="shared" si="2"/>
        <v>2.6325686348251223</v>
      </c>
      <c r="T23" s="417">
        <f t="shared" si="3"/>
        <v>2.541960593529555</v>
      </c>
      <c r="U23" s="20">
        <f t="shared" si="4"/>
        <v>0.03648747263439552</v>
      </c>
      <c r="V23" s="20">
        <f t="shared" si="5"/>
        <v>2.57844806616395</v>
      </c>
      <c r="W23" s="20"/>
    </row>
    <row r="24" spans="1:23" ht="12.75">
      <c r="A24" s="423">
        <v>17</v>
      </c>
      <c r="B24" s="295" t="s">
        <v>50</v>
      </c>
      <c r="C24" s="31">
        <v>4299</v>
      </c>
      <c r="D24" s="422">
        <v>5901</v>
      </c>
      <c r="E24" s="31">
        <v>96</v>
      </c>
      <c r="F24" s="422">
        <v>133</v>
      </c>
      <c r="G24" s="28">
        <v>2.2330774598743894</v>
      </c>
      <c r="H24" s="28">
        <v>2.2538552787663106</v>
      </c>
      <c r="I24" s="31">
        <v>8</v>
      </c>
      <c r="J24" s="422">
        <v>3</v>
      </c>
      <c r="K24" s="28">
        <v>0.1860897883228658</v>
      </c>
      <c r="L24" s="28">
        <v>0.05083884087442806</v>
      </c>
      <c r="M24" s="31">
        <v>104</v>
      </c>
      <c r="N24" s="422">
        <v>136</v>
      </c>
      <c r="O24" s="28">
        <v>2.419167248197255</v>
      </c>
      <c r="P24" s="28">
        <v>2.3046941196407387</v>
      </c>
      <c r="Q24" s="417">
        <f t="shared" si="0"/>
        <v>2.2538552787663106</v>
      </c>
      <c r="R24" s="417">
        <f t="shared" si="1"/>
        <v>0.05083884087442806</v>
      </c>
      <c r="S24" s="417">
        <f t="shared" si="2"/>
        <v>2.3046941196407387</v>
      </c>
      <c r="T24" s="417">
        <f t="shared" si="3"/>
        <v>2.2330774598743894</v>
      </c>
      <c r="U24" s="20">
        <f t="shared" si="4"/>
        <v>0.1860897883228658</v>
      </c>
      <c r="V24" s="20">
        <f t="shared" si="5"/>
        <v>2.419167248197255</v>
      </c>
      <c r="W24" s="20"/>
    </row>
    <row r="25" spans="1:23" ht="12.75">
      <c r="A25" s="423">
        <v>18</v>
      </c>
      <c r="B25" s="295" t="s">
        <v>49</v>
      </c>
      <c r="C25" s="31">
        <v>4635</v>
      </c>
      <c r="D25" s="422">
        <v>4130</v>
      </c>
      <c r="E25" s="31">
        <v>95</v>
      </c>
      <c r="F25" s="422">
        <v>103</v>
      </c>
      <c r="G25" s="28">
        <v>2.0496224379719523</v>
      </c>
      <c r="H25" s="28">
        <v>2.4939467312348667</v>
      </c>
      <c r="I25" s="31">
        <v>7</v>
      </c>
      <c r="J25" s="422">
        <v>2</v>
      </c>
      <c r="K25" s="28">
        <v>0.15102481121898598</v>
      </c>
      <c r="L25" s="28">
        <v>0.048426150121065374</v>
      </c>
      <c r="M25" s="31">
        <v>102</v>
      </c>
      <c r="N25" s="422">
        <v>105</v>
      </c>
      <c r="O25" s="28">
        <v>2.2006472491909386</v>
      </c>
      <c r="P25" s="28">
        <v>2.542372881355932</v>
      </c>
      <c r="Q25" s="417">
        <f t="shared" si="0"/>
        <v>2.4939467312348667</v>
      </c>
      <c r="R25" s="417">
        <f t="shared" si="1"/>
        <v>0.048426150121065374</v>
      </c>
      <c r="S25" s="417">
        <f t="shared" si="2"/>
        <v>2.542372881355932</v>
      </c>
      <c r="T25" s="417">
        <f t="shared" si="3"/>
        <v>2.0496224379719523</v>
      </c>
      <c r="U25" s="20">
        <f t="shared" si="4"/>
        <v>0.15102481121898598</v>
      </c>
      <c r="V25" s="20">
        <f t="shared" si="5"/>
        <v>2.2006472491909386</v>
      </c>
      <c r="W25" s="20"/>
    </row>
    <row r="26" spans="1:23" ht="12.75">
      <c r="A26" s="423">
        <v>19</v>
      </c>
      <c r="B26" s="295" t="s">
        <v>48</v>
      </c>
      <c r="C26" s="31">
        <v>3352</v>
      </c>
      <c r="D26" s="422">
        <v>3213</v>
      </c>
      <c r="E26" s="31">
        <v>54</v>
      </c>
      <c r="F26" s="422">
        <v>44</v>
      </c>
      <c r="G26" s="28">
        <v>1.6109785202863962</v>
      </c>
      <c r="H26" s="28">
        <v>1.3694366635543107</v>
      </c>
      <c r="I26" s="31">
        <v>0</v>
      </c>
      <c r="J26" s="422">
        <v>2</v>
      </c>
      <c r="K26" s="28">
        <v>0</v>
      </c>
      <c r="L26" s="28">
        <v>0.06224712107065048</v>
      </c>
      <c r="M26" s="31">
        <v>54</v>
      </c>
      <c r="N26" s="422">
        <v>46</v>
      </c>
      <c r="O26" s="28">
        <v>1.6109785202863962</v>
      </c>
      <c r="P26" s="28">
        <v>1.431683784624961</v>
      </c>
      <c r="Q26" s="417">
        <f t="shared" si="0"/>
        <v>1.3694366635543107</v>
      </c>
      <c r="R26" s="417">
        <f t="shared" si="1"/>
        <v>0.06224712107065048</v>
      </c>
      <c r="S26" s="417">
        <f t="shared" si="2"/>
        <v>1.431683784624961</v>
      </c>
      <c r="T26" s="417">
        <f t="shared" si="3"/>
        <v>1.6109785202863962</v>
      </c>
      <c r="U26" s="20">
        <f t="shared" si="4"/>
        <v>0</v>
      </c>
      <c r="V26" s="20">
        <f t="shared" si="5"/>
        <v>1.6109785202863962</v>
      </c>
      <c r="W26" s="20"/>
    </row>
    <row r="27" spans="1:23" ht="12.75">
      <c r="A27" s="423">
        <v>20</v>
      </c>
      <c r="B27" s="295" t="s">
        <v>47</v>
      </c>
      <c r="C27" s="31">
        <v>14998</v>
      </c>
      <c r="D27" s="422">
        <v>14115</v>
      </c>
      <c r="E27" s="31">
        <v>439</v>
      </c>
      <c r="F27" s="422">
        <v>462</v>
      </c>
      <c r="G27" s="28">
        <v>2.9270569409254565</v>
      </c>
      <c r="H27" s="28">
        <v>3.2731137088204036</v>
      </c>
      <c r="I27" s="31">
        <v>27</v>
      </c>
      <c r="J27" s="422">
        <v>20</v>
      </c>
      <c r="K27" s="28">
        <v>0.18002400320042672</v>
      </c>
      <c r="L27" s="28">
        <v>0.14169323414806942</v>
      </c>
      <c r="M27" s="31">
        <v>466</v>
      </c>
      <c r="N27" s="422">
        <v>482</v>
      </c>
      <c r="O27" s="28">
        <v>3.1070809441258835</v>
      </c>
      <c r="P27" s="28">
        <v>3.414806942968473</v>
      </c>
      <c r="Q27" s="417">
        <f t="shared" si="0"/>
        <v>3.2731137088204036</v>
      </c>
      <c r="R27" s="417">
        <f t="shared" si="1"/>
        <v>0.14169323414806942</v>
      </c>
      <c r="S27" s="417">
        <f t="shared" si="2"/>
        <v>3.414806942968473</v>
      </c>
      <c r="T27" s="417">
        <f t="shared" si="3"/>
        <v>2.9270569409254565</v>
      </c>
      <c r="U27" s="20">
        <f t="shared" si="4"/>
        <v>0.18002400320042672</v>
      </c>
      <c r="V27" s="20">
        <f t="shared" si="5"/>
        <v>3.1070809441258835</v>
      </c>
      <c r="W27" s="20"/>
    </row>
    <row r="28" spans="1:23" ht="12.75">
      <c r="A28" s="423">
        <v>21</v>
      </c>
      <c r="B28" s="295" t="s">
        <v>46</v>
      </c>
      <c r="C28" s="31">
        <v>7133</v>
      </c>
      <c r="D28" s="422">
        <v>7368</v>
      </c>
      <c r="E28" s="31">
        <v>180</v>
      </c>
      <c r="F28" s="422">
        <v>234</v>
      </c>
      <c r="G28" s="28">
        <v>2.5234824057198932</v>
      </c>
      <c r="H28" s="28">
        <v>3.175895765472313</v>
      </c>
      <c r="I28" s="31">
        <v>4</v>
      </c>
      <c r="J28" s="422">
        <v>8</v>
      </c>
      <c r="K28" s="28">
        <v>0.05607738679377541</v>
      </c>
      <c r="L28" s="28">
        <v>0.10857763300760044</v>
      </c>
      <c r="M28" s="31">
        <v>184</v>
      </c>
      <c r="N28" s="422">
        <v>242</v>
      </c>
      <c r="O28" s="28">
        <v>2.579559792513669</v>
      </c>
      <c r="P28" s="28">
        <v>3.2844733984799133</v>
      </c>
      <c r="Q28" s="417">
        <f t="shared" si="0"/>
        <v>3.175895765472313</v>
      </c>
      <c r="R28" s="417">
        <f t="shared" si="1"/>
        <v>0.10857763300760044</v>
      </c>
      <c r="S28" s="417">
        <f t="shared" si="2"/>
        <v>3.2844733984799133</v>
      </c>
      <c r="T28" s="417">
        <f t="shared" si="3"/>
        <v>2.5234824057198932</v>
      </c>
      <c r="U28" s="20">
        <f t="shared" si="4"/>
        <v>0.05607738679377541</v>
      </c>
      <c r="V28" s="20">
        <f t="shared" si="5"/>
        <v>2.579559792513669</v>
      </c>
      <c r="W28" s="20"/>
    </row>
    <row r="29" spans="1:23" ht="12.75">
      <c r="A29" s="423">
        <v>22</v>
      </c>
      <c r="B29" s="295" t="s">
        <v>45</v>
      </c>
      <c r="C29" s="31">
        <v>5471</v>
      </c>
      <c r="D29" s="422">
        <v>4957</v>
      </c>
      <c r="E29" s="31">
        <v>73</v>
      </c>
      <c r="F29" s="422">
        <v>108</v>
      </c>
      <c r="G29" s="28">
        <v>1.334308170352769</v>
      </c>
      <c r="H29" s="28">
        <v>2.1787371393988297</v>
      </c>
      <c r="I29" s="31">
        <v>2</v>
      </c>
      <c r="J29" s="422">
        <v>0</v>
      </c>
      <c r="K29" s="28">
        <v>0.03655638822884299</v>
      </c>
      <c r="L29" s="28">
        <v>0</v>
      </c>
      <c r="M29" s="31">
        <v>75</v>
      </c>
      <c r="N29" s="422">
        <v>108</v>
      </c>
      <c r="O29" s="28">
        <v>1.3708645585816122</v>
      </c>
      <c r="P29" s="28">
        <v>2.1787371393988297</v>
      </c>
      <c r="Q29" s="417">
        <f t="shared" si="0"/>
        <v>2.1787371393988297</v>
      </c>
      <c r="R29" s="417">
        <f t="shared" si="1"/>
        <v>0</v>
      </c>
      <c r="S29" s="417">
        <f t="shared" si="2"/>
        <v>2.1787371393988297</v>
      </c>
      <c r="T29" s="417">
        <f t="shared" si="3"/>
        <v>1.334308170352769</v>
      </c>
      <c r="U29" s="20">
        <f t="shared" si="4"/>
        <v>0.03655638822884299</v>
      </c>
      <c r="V29" s="20">
        <f t="shared" si="5"/>
        <v>1.3708645585816122</v>
      </c>
      <c r="W29" s="20"/>
    </row>
    <row r="30" spans="1:23" ht="12.75">
      <c r="A30" s="423">
        <v>23</v>
      </c>
      <c r="B30" s="295" t="s">
        <v>44</v>
      </c>
      <c r="C30" s="31">
        <v>5566</v>
      </c>
      <c r="D30" s="422">
        <v>5437</v>
      </c>
      <c r="E30" s="31">
        <v>111</v>
      </c>
      <c r="F30" s="422">
        <v>158</v>
      </c>
      <c r="G30" s="28">
        <v>1.9942508084800574</v>
      </c>
      <c r="H30" s="28">
        <v>2.906014346146772</v>
      </c>
      <c r="I30" s="31">
        <v>1</v>
      </c>
      <c r="J30" s="422">
        <v>5</v>
      </c>
      <c r="K30" s="28">
        <v>0.017966223499820338</v>
      </c>
      <c r="L30" s="28">
        <v>0.09196247930844216</v>
      </c>
      <c r="M30" s="31">
        <v>112</v>
      </c>
      <c r="N30" s="422">
        <v>163</v>
      </c>
      <c r="O30" s="28">
        <v>2.012217031979878</v>
      </c>
      <c r="P30" s="28">
        <v>2.9979768254552144</v>
      </c>
      <c r="Q30" s="417">
        <f t="shared" si="0"/>
        <v>2.906014346146772</v>
      </c>
      <c r="R30" s="417">
        <f t="shared" si="1"/>
        <v>0.09196247930844216</v>
      </c>
      <c r="S30" s="417">
        <f t="shared" si="2"/>
        <v>2.9979768254552144</v>
      </c>
      <c r="T30" s="417">
        <f t="shared" si="3"/>
        <v>1.9942508084800574</v>
      </c>
      <c r="U30" s="20">
        <f t="shared" si="4"/>
        <v>0.017966223499820338</v>
      </c>
      <c r="V30" s="20">
        <f t="shared" si="5"/>
        <v>2.012217031979878</v>
      </c>
      <c r="W30" s="20"/>
    </row>
    <row r="31" spans="1:23" ht="12.75">
      <c r="A31" s="423">
        <v>24</v>
      </c>
      <c r="B31" s="295" t="s">
        <v>43</v>
      </c>
      <c r="C31" s="31">
        <v>2881</v>
      </c>
      <c r="D31" s="422">
        <v>2612</v>
      </c>
      <c r="E31" s="31">
        <v>89</v>
      </c>
      <c r="F31" s="422">
        <v>100</v>
      </c>
      <c r="G31" s="28">
        <v>3.089205137105172</v>
      </c>
      <c r="H31" s="28">
        <v>3.8284839203675345</v>
      </c>
      <c r="I31" s="31">
        <v>1</v>
      </c>
      <c r="J31" s="422">
        <v>3</v>
      </c>
      <c r="K31" s="28">
        <v>0.03471017007983339</v>
      </c>
      <c r="L31" s="28">
        <v>0.11485451761102604</v>
      </c>
      <c r="M31" s="31">
        <v>90</v>
      </c>
      <c r="N31" s="422">
        <v>103</v>
      </c>
      <c r="O31" s="28">
        <v>3.123915307185005</v>
      </c>
      <c r="P31" s="28">
        <v>3.9433384379785603</v>
      </c>
      <c r="Q31" s="417">
        <f t="shared" si="0"/>
        <v>3.8284839203675345</v>
      </c>
      <c r="R31" s="417">
        <f t="shared" si="1"/>
        <v>0.11485451761102604</v>
      </c>
      <c r="S31" s="417">
        <f t="shared" si="2"/>
        <v>3.9433384379785603</v>
      </c>
      <c r="T31" s="417">
        <f t="shared" si="3"/>
        <v>3.089205137105172</v>
      </c>
      <c r="U31" s="20">
        <f t="shared" si="4"/>
        <v>0.03471017007983339</v>
      </c>
      <c r="V31" s="20">
        <f t="shared" si="5"/>
        <v>3.123915307185005</v>
      </c>
      <c r="W31" s="20"/>
    </row>
    <row r="32" spans="1:23" ht="12.75">
      <c r="A32" s="423">
        <v>25</v>
      </c>
      <c r="B32" s="295" t="s">
        <v>42</v>
      </c>
      <c r="C32" s="31">
        <v>5528</v>
      </c>
      <c r="D32" s="422">
        <v>6142</v>
      </c>
      <c r="E32" s="31">
        <v>128</v>
      </c>
      <c r="F32" s="422">
        <v>155</v>
      </c>
      <c r="G32" s="28">
        <v>2.3154848046309695</v>
      </c>
      <c r="H32" s="28">
        <v>2.5236079452946925</v>
      </c>
      <c r="I32" s="31">
        <v>6</v>
      </c>
      <c r="J32" s="422">
        <v>4</v>
      </c>
      <c r="K32" s="28">
        <v>0.1085383502170767</v>
      </c>
      <c r="L32" s="28">
        <v>0.0651253663301856</v>
      </c>
      <c r="M32" s="31">
        <v>134</v>
      </c>
      <c r="N32" s="422">
        <v>159</v>
      </c>
      <c r="O32" s="28">
        <v>2.4240231548480464</v>
      </c>
      <c r="P32" s="28">
        <v>2.588733311624878</v>
      </c>
      <c r="Q32" s="417">
        <f t="shared" si="0"/>
        <v>2.5236079452946925</v>
      </c>
      <c r="R32" s="417">
        <f t="shared" si="1"/>
        <v>0.0651253663301856</v>
      </c>
      <c r="S32" s="417">
        <f t="shared" si="2"/>
        <v>2.588733311624878</v>
      </c>
      <c r="T32" s="417">
        <f t="shared" si="3"/>
        <v>2.3154848046309695</v>
      </c>
      <c r="U32" s="20">
        <f t="shared" si="4"/>
        <v>0.1085383502170767</v>
      </c>
      <c r="V32" s="20">
        <f t="shared" si="5"/>
        <v>2.4240231548480464</v>
      </c>
      <c r="W32" s="20"/>
    </row>
    <row r="33" spans="1:23" ht="12.75">
      <c r="A33" s="423">
        <v>26</v>
      </c>
      <c r="B33" s="295" t="s">
        <v>41</v>
      </c>
      <c r="C33" s="31">
        <v>19741</v>
      </c>
      <c r="D33" s="422">
        <v>20333</v>
      </c>
      <c r="E33" s="31">
        <v>604</v>
      </c>
      <c r="F33" s="422">
        <v>718</v>
      </c>
      <c r="G33" s="28">
        <v>3.0596221062762776</v>
      </c>
      <c r="H33" s="28">
        <v>3.5312054295972066</v>
      </c>
      <c r="I33" s="31">
        <v>12</v>
      </c>
      <c r="J33" s="422">
        <v>21</v>
      </c>
      <c r="K33" s="28">
        <v>0.06078719416442936</v>
      </c>
      <c r="L33" s="28">
        <v>0.10328038164560074</v>
      </c>
      <c r="M33" s="31">
        <v>616</v>
      </c>
      <c r="N33" s="422">
        <v>739</v>
      </c>
      <c r="O33" s="28">
        <v>3.120409300440707</v>
      </c>
      <c r="P33" s="28">
        <v>3.6344858112428073</v>
      </c>
      <c r="Q33" s="417">
        <f t="shared" si="0"/>
        <v>3.5312054295972066</v>
      </c>
      <c r="R33" s="417">
        <f t="shared" si="1"/>
        <v>0.10328038164560074</v>
      </c>
      <c r="S33" s="417">
        <f t="shared" si="2"/>
        <v>3.6344858112428073</v>
      </c>
      <c r="T33" s="417">
        <f t="shared" si="3"/>
        <v>3.0596221062762776</v>
      </c>
      <c r="U33" s="20">
        <f t="shared" si="4"/>
        <v>0.06078719416442936</v>
      </c>
      <c r="V33" s="20">
        <f t="shared" si="5"/>
        <v>3.120409300440707</v>
      </c>
      <c r="W33" s="20"/>
    </row>
    <row r="34" spans="1:23" ht="12.75">
      <c r="A34" s="423">
        <v>27</v>
      </c>
      <c r="B34" s="295" t="s">
        <v>40</v>
      </c>
      <c r="C34" s="31">
        <v>2879</v>
      </c>
      <c r="D34" s="422">
        <v>3370</v>
      </c>
      <c r="E34" s="31">
        <v>122</v>
      </c>
      <c r="F34" s="422">
        <v>118</v>
      </c>
      <c r="G34" s="28">
        <v>4.237582493921501</v>
      </c>
      <c r="H34" s="28">
        <v>3.5014836795252227</v>
      </c>
      <c r="I34" s="31">
        <v>2</v>
      </c>
      <c r="J34" s="422">
        <v>0</v>
      </c>
      <c r="K34" s="28">
        <v>0.06946856547412296</v>
      </c>
      <c r="L34" s="28">
        <v>0</v>
      </c>
      <c r="M34" s="31">
        <v>124</v>
      </c>
      <c r="N34" s="422">
        <v>118</v>
      </c>
      <c r="O34" s="28">
        <v>4.307051059395623</v>
      </c>
      <c r="P34" s="28">
        <v>3.5014836795252227</v>
      </c>
      <c r="Q34" s="417">
        <f t="shared" si="0"/>
        <v>3.5014836795252227</v>
      </c>
      <c r="R34" s="417">
        <f t="shared" si="1"/>
        <v>0</v>
      </c>
      <c r="S34" s="417">
        <f t="shared" si="2"/>
        <v>3.5014836795252227</v>
      </c>
      <c r="T34" s="417">
        <f t="shared" si="3"/>
        <v>4.237582493921501</v>
      </c>
      <c r="U34" s="20">
        <f t="shared" si="4"/>
        <v>0.06946856547412296</v>
      </c>
      <c r="V34" s="20">
        <f t="shared" si="5"/>
        <v>4.307051059395623</v>
      </c>
      <c r="W34" s="20"/>
    </row>
    <row r="35" spans="1:23" ht="14.25" customHeight="1">
      <c r="A35" s="421"/>
      <c r="B35" s="409" t="s">
        <v>13</v>
      </c>
      <c r="C35" s="419">
        <v>252123</v>
      </c>
      <c r="D35" s="420">
        <v>237307</v>
      </c>
      <c r="E35" s="419">
        <v>6640</v>
      </c>
      <c r="F35" s="420">
        <v>7506</v>
      </c>
      <c r="G35" s="149">
        <v>2.6336351701352116</v>
      </c>
      <c r="H35" s="149">
        <v>3.1629913993266108</v>
      </c>
      <c r="I35" s="419">
        <v>161</v>
      </c>
      <c r="J35" s="420">
        <v>197</v>
      </c>
      <c r="K35" s="149">
        <v>0.06385772023972426</v>
      </c>
      <c r="L35" s="149">
        <v>0.08301482889253162</v>
      </c>
      <c r="M35" s="419">
        <v>6801</v>
      </c>
      <c r="N35" s="418">
        <v>7703</v>
      </c>
      <c r="O35" s="149">
        <v>2.697492890374936</v>
      </c>
      <c r="P35" s="149">
        <v>3.246006228219142</v>
      </c>
      <c r="Q35" s="417">
        <f t="shared" si="0"/>
        <v>3.1629913993266108</v>
      </c>
      <c r="R35" s="417">
        <f t="shared" si="1"/>
        <v>0.08301482889253162</v>
      </c>
      <c r="S35" s="417">
        <f t="shared" si="2"/>
        <v>3.246006228219142</v>
      </c>
      <c r="T35" s="417">
        <f t="shared" si="3"/>
        <v>2.6336351701352116</v>
      </c>
      <c r="U35" s="20">
        <f t="shared" si="4"/>
        <v>0.06385772023972426</v>
      </c>
      <c r="V35" s="20">
        <f t="shared" si="5"/>
        <v>2.697492890374936</v>
      </c>
      <c r="W35" s="20"/>
    </row>
    <row r="36" spans="3:23" ht="12.75">
      <c r="C36" s="45"/>
      <c r="T36" s="20"/>
      <c r="U36" s="20"/>
      <c r="V36" s="20"/>
      <c r="W36" s="20"/>
    </row>
    <row r="37" spans="2:23" ht="12.75">
      <c r="B37" s="1" t="s">
        <v>510</v>
      </c>
      <c r="T37" s="20"/>
      <c r="U37" s="20"/>
      <c r="V37" s="20"/>
      <c r="W37" s="20"/>
    </row>
  </sheetData>
  <sheetProtection/>
  <mergeCells count="13">
    <mergeCell ref="K5:L5"/>
    <mergeCell ref="M5:N5"/>
    <mergeCell ref="O5:P5"/>
    <mergeCell ref="A2:N2"/>
    <mergeCell ref="A4:A6"/>
    <mergeCell ref="B4:B6"/>
    <mergeCell ref="C4:D4"/>
    <mergeCell ref="E4:P4"/>
    <mergeCell ref="C5:C6"/>
    <mergeCell ref="D5:D6"/>
    <mergeCell ref="E5:F5"/>
    <mergeCell ref="G5:H5"/>
    <mergeCell ref="I5:J5"/>
  </mergeCells>
  <printOptions/>
  <pageMargins left="0.15748031496062992" right="0.15748031496062992" top="0.1968503937007874" bottom="0.3937007874015748" header="0.5118110236220472" footer="0.511811023622047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4.875" style="67" customWidth="1"/>
    <col min="2" max="2" width="30.875" style="66" customWidth="1"/>
    <col min="3" max="3" width="8.125" style="67" customWidth="1"/>
    <col min="4" max="4" width="6.00390625" style="67" customWidth="1"/>
    <col min="5" max="6" width="7.25390625" style="67" customWidth="1"/>
    <col min="7" max="7" width="7.00390625" style="67" customWidth="1"/>
    <col min="8" max="8" width="6.625" style="67" customWidth="1"/>
    <col min="9" max="9" width="12.125" style="67" customWidth="1"/>
    <col min="10" max="10" width="11.125" style="67" customWidth="1"/>
    <col min="11" max="11" width="11.25390625" style="67" customWidth="1"/>
    <col min="12" max="12" width="9.375" style="67" customWidth="1"/>
    <col min="13" max="13" width="8.125" style="67" customWidth="1"/>
    <col min="14" max="14" width="8.625" style="66" customWidth="1"/>
    <col min="15" max="15" width="7.625" style="66" customWidth="1"/>
    <col min="16" max="16384" width="9.125" style="66" customWidth="1"/>
  </cols>
  <sheetData>
    <row r="1" spans="1:15" ht="15.75">
      <c r="A1" s="66"/>
      <c r="C1" s="66"/>
      <c r="D1" s="66"/>
      <c r="E1" s="66"/>
      <c r="F1" s="66"/>
      <c r="G1" s="66"/>
      <c r="H1" s="66"/>
      <c r="I1" s="66"/>
      <c r="J1" s="66"/>
      <c r="K1" s="82"/>
      <c r="L1" s="66"/>
      <c r="M1" s="81"/>
      <c r="N1" s="485" t="s">
        <v>114</v>
      </c>
      <c r="O1" s="485"/>
    </row>
    <row r="2" spans="1:15" ht="15.75">
      <c r="A2" s="484" t="s">
        <v>113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</row>
    <row r="3" spans="1:13" ht="15.75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</row>
    <row r="4" spans="1:15" s="79" customFormat="1" ht="25.5" customHeight="1">
      <c r="A4" s="487" t="s">
        <v>2</v>
      </c>
      <c r="B4" s="482" t="s">
        <v>78</v>
      </c>
      <c r="C4" s="488" t="s">
        <v>112</v>
      </c>
      <c r="D4" s="488"/>
      <c r="E4" s="488"/>
      <c r="F4" s="488"/>
      <c r="G4" s="488"/>
      <c r="H4" s="488"/>
      <c r="I4" s="488"/>
      <c r="J4" s="488"/>
      <c r="K4" s="488"/>
      <c r="L4" s="488"/>
      <c r="M4" s="489" t="s">
        <v>13</v>
      </c>
      <c r="N4" s="489"/>
      <c r="O4" s="490" t="s">
        <v>111</v>
      </c>
    </row>
    <row r="5" spans="1:15" s="79" customFormat="1" ht="13.5" customHeight="1">
      <c r="A5" s="487"/>
      <c r="B5" s="482"/>
      <c r="C5" s="482" t="s">
        <v>110</v>
      </c>
      <c r="D5" s="482"/>
      <c r="E5" s="482" t="s">
        <v>109</v>
      </c>
      <c r="F5" s="482"/>
      <c r="G5" s="482"/>
      <c r="H5" s="482"/>
      <c r="I5" s="482" t="s">
        <v>108</v>
      </c>
      <c r="J5" s="482" t="s">
        <v>107</v>
      </c>
      <c r="K5" s="482" t="s">
        <v>106</v>
      </c>
      <c r="L5" s="482" t="s">
        <v>105</v>
      </c>
      <c r="M5" s="455" t="s">
        <v>4</v>
      </c>
      <c r="N5" s="455" t="s">
        <v>5</v>
      </c>
      <c r="O5" s="490"/>
    </row>
    <row r="6" spans="1:15" s="79" customFormat="1" ht="45.75" customHeight="1">
      <c r="A6" s="487"/>
      <c r="B6" s="482"/>
      <c r="C6" s="482" t="s">
        <v>104</v>
      </c>
      <c r="D6" s="482" t="s">
        <v>15</v>
      </c>
      <c r="E6" s="482" t="s">
        <v>104</v>
      </c>
      <c r="F6" s="482"/>
      <c r="G6" s="482" t="s">
        <v>103</v>
      </c>
      <c r="H6" s="482" t="s">
        <v>102</v>
      </c>
      <c r="I6" s="483"/>
      <c r="J6" s="483"/>
      <c r="K6" s="483"/>
      <c r="L6" s="483"/>
      <c r="M6" s="455"/>
      <c r="N6" s="455"/>
      <c r="O6" s="490"/>
    </row>
    <row r="7" spans="1:15" s="79" customFormat="1" ht="12.75" customHeight="1">
      <c r="A7" s="487"/>
      <c r="B7" s="482"/>
      <c r="C7" s="483"/>
      <c r="D7" s="483"/>
      <c r="E7" s="482" t="s">
        <v>13</v>
      </c>
      <c r="F7" s="482" t="s">
        <v>15</v>
      </c>
      <c r="G7" s="482"/>
      <c r="H7" s="483"/>
      <c r="I7" s="483"/>
      <c r="J7" s="483"/>
      <c r="K7" s="483"/>
      <c r="L7" s="483"/>
      <c r="M7" s="455"/>
      <c r="N7" s="455"/>
      <c r="O7" s="490"/>
    </row>
    <row r="8" spans="1:15" s="79" customFormat="1" ht="43.5" customHeight="1">
      <c r="A8" s="487"/>
      <c r="B8" s="482"/>
      <c r="C8" s="483"/>
      <c r="D8" s="483"/>
      <c r="E8" s="482"/>
      <c r="F8" s="482"/>
      <c r="G8" s="482"/>
      <c r="H8" s="483"/>
      <c r="I8" s="483"/>
      <c r="J8" s="483"/>
      <c r="K8" s="483"/>
      <c r="L8" s="483"/>
      <c r="M8" s="455"/>
      <c r="N8" s="455"/>
      <c r="O8" s="490"/>
    </row>
    <row r="9" spans="1:15" s="77" customFormat="1" ht="10.5" customHeight="1">
      <c r="A9" s="76" t="s">
        <v>8</v>
      </c>
      <c r="B9" s="78" t="s">
        <v>9</v>
      </c>
      <c r="C9" s="76">
        <v>1</v>
      </c>
      <c r="D9" s="76">
        <v>2</v>
      </c>
      <c r="E9" s="76">
        <v>3</v>
      </c>
      <c r="F9" s="76">
        <v>4</v>
      </c>
      <c r="G9" s="76">
        <v>5</v>
      </c>
      <c r="H9" s="76">
        <v>6</v>
      </c>
      <c r="I9" s="76">
        <v>7</v>
      </c>
      <c r="J9" s="76">
        <v>8</v>
      </c>
      <c r="K9" s="76">
        <v>9</v>
      </c>
      <c r="L9" s="76">
        <v>10</v>
      </c>
      <c r="M9" s="76">
        <v>11</v>
      </c>
      <c r="N9" s="76">
        <v>12</v>
      </c>
      <c r="O9" s="76">
        <v>13</v>
      </c>
    </row>
    <row r="10" spans="1:15" s="70" customFormat="1" ht="12" customHeight="1">
      <c r="A10" s="76">
        <v>1</v>
      </c>
      <c r="B10" s="75" t="s">
        <v>66</v>
      </c>
      <c r="C10" s="73">
        <v>654</v>
      </c>
      <c r="D10" s="73">
        <v>0</v>
      </c>
      <c r="E10" s="73">
        <v>1542</v>
      </c>
      <c r="F10" s="73">
        <v>934</v>
      </c>
      <c r="G10" s="73">
        <v>3456</v>
      </c>
      <c r="H10" s="73">
        <v>4898</v>
      </c>
      <c r="I10" s="73">
        <v>4</v>
      </c>
      <c r="J10" s="73">
        <v>8</v>
      </c>
      <c r="K10" s="73">
        <v>38</v>
      </c>
      <c r="L10" s="73">
        <v>759</v>
      </c>
      <c r="M10" s="74">
        <v>23649</v>
      </c>
      <c r="N10" s="73">
        <v>11359</v>
      </c>
      <c r="O10" s="28">
        <v>-51.96837075563449</v>
      </c>
    </row>
    <row r="11" spans="1:15" s="70" customFormat="1" ht="12" customHeight="1">
      <c r="A11" s="76">
        <v>2</v>
      </c>
      <c r="B11" s="75" t="s">
        <v>65</v>
      </c>
      <c r="C11" s="73">
        <v>682</v>
      </c>
      <c r="D11" s="73">
        <v>0</v>
      </c>
      <c r="E11" s="73">
        <v>980</v>
      </c>
      <c r="F11" s="73">
        <v>710</v>
      </c>
      <c r="G11" s="73">
        <v>6</v>
      </c>
      <c r="H11" s="73">
        <v>1968</v>
      </c>
      <c r="I11" s="73">
        <v>0</v>
      </c>
      <c r="J11" s="73">
        <v>0</v>
      </c>
      <c r="K11" s="73">
        <v>19</v>
      </c>
      <c r="L11" s="73">
        <v>297</v>
      </c>
      <c r="M11" s="74">
        <v>5130</v>
      </c>
      <c r="N11" s="73">
        <v>3952</v>
      </c>
      <c r="O11" s="28">
        <v>-22.962962962962962</v>
      </c>
    </row>
    <row r="12" spans="1:15" s="70" customFormat="1" ht="12" customHeight="1">
      <c r="A12" s="76">
        <v>3</v>
      </c>
      <c r="B12" s="75" t="s">
        <v>64</v>
      </c>
      <c r="C12" s="73">
        <v>340</v>
      </c>
      <c r="D12" s="73">
        <v>0</v>
      </c>
      <c r="E12" s="73">
        <v>615</v>
      </c>
      <c r="F12" s="73">
        <v>400</v>
      </c>
      <c r="G12" s="73">
        <v>952</v>
      </c>
      <c r="H12" s="73">
        <v>996</v>
      </c>
      <c r="I12" s="73">
        <v>2</v>
      </c>
      <c r="J12" s="73">
        <v>0</v>
      </c>
      <c r="K12" s="73">
        <v>4</v>
      </c>
      <c r="L12" s="73">
        <v>189</v>
      </c>
      <c r="M12" s="74">
        <v>3670</v>
      </c>
      <c r="N12" s="73">
        <v>3098</v>
      </c>
      <c r="O12" s="28">
        <v>-15.585831062670295</v>
      </c>
    </row>
    <row r="13" spans="1:15" s="70" customFormat="1" ht="12" customHeight="1">
      <c r="A13" s="76">
        <v>4</v>
      </c>
      <c r="B13" s="75" t="s">
        <v>63</v>
      </c>
      <c r="C13" s="73">
        <v>42</v>
      </c>
      <c r="D13" s="73">
        <v>0</v>
      </c>
      <c r="E13" s="73">
        <v>2211</v>
      </c>
      <c r="F13" s="73">
        <v>1493</v>
      </c>
      <c r="G13" s="73">
        <v>4125</v>
      </c>
      <c r="H13" s="73">
        <v>7064</v>
      </c>
      <c r="I13" s="73">
        <v>0</v>
      </c>
      <c r="J13" s="73">
        <v>0</v>
      </c>
      <c r="K13" s="73">
        <v>45</v>
      </c>
      <c r="L13" s="73">
        <v>834</v>
      </c>
      <c r="M13" s="74">
        <v>13654</v>
      </c>
      <c r="N13" s="73">
        <v>14321</v>
      </c>
      <c r="O13" s="28">
        <v>4.885015380108399</v>
      </c>
    </row>
    <row r="14" spans="1:15" s="70" customFormat="1" ht="12" customHeight="1">
      <c r="A14" s="76">
        <v>5</v>
      </c>
      <c r="B14" s="75" t="s">
        <v>62</v>
      </c>
      <c r="C14" s="73">
        <v>2673</v>
      </c>
      <c r="D14" s="73">
        <v>7</v>
      </c>
      <c r="E14" s="73">
        <v>2941</v>
      </c>
      <c r="F14" s="73">
        <v>2162</v>
      </c>
      <c r="G14" s="73">
        <v>4110</v>
      </c>
      <c r="H14" s="73">
        <v>6485</v>
      </c>
      <c r="I14" s="73">
        <v>12</v>
      </c>
      <c r="J14" s="73">
        <v>0</v>
      </c>
      <c r="K14" s="73">
        <v>26</v>
      </c>
      <c r="L14" s="73">
        <v>784</v>
      </c>
      <c r="M14" s="74">
        <v>68383</v>
      </c>
      <c r="N14" s="73">
        <v>17031</v>
      </c>
      <c r="O14" s="28">
        <v>-75.0946872760774</v>
      </c>
    </row>
    <row r="15" spans="1:15" s="70" customFormat="1" ht="12" customHeight="1">
      <c r="A15" s="76">
        <v>6</v>
      </c>
      <c r="B15" s="75" t="s">
        <v>61</v>
      </c>
      <c r="C15" s="73">
        <v>310</v>
      </c>
      <c r="D15" s="73">
        <v>1</v>
      </c>
      <c r="E15" s="73">
        <v>728</v>
      </c>
      <c r="F15" s="73">
        <v>482</v>
      </c>
      <c r="G15" s="73">
        <v>4284</v>
      </c>
      <c r="H15" s="73">
        <v>1581</v>
      </c>
      <c r="I15" s="73">
        <v>0</v>
      </c>
      <c r="J15" s="73">
        <v>0</v>
      </c>
      <c r="K15" s="73">
        <v>1</v>
      </c>
      <c r="L15" s="73">
        <v>219</v>
      </c>
      <c r="M15" s="74">
        <v>5560</v>
      </c>
      <c r="N15" s="73">
        <v>7123</v>
      </c>
      <c r="O15" s="28">
        <v>28.111510791366925</v>
      </c>
    </row>
    <row r="16" spans="1:15" s="70" customFormat="1" ht="12" customHeight="1">
      <c r="A16" s="76">
        <v>7</v>
      </c>
      <c r="B16" s="75" t="s">
        <v>60</v>
      </c>
      <c r="C16" s="73">
        <v>416</v>
      </c>
      <c r="D16" s="73">
        <v>0</v>
      </c>
      <c r="E16" s="73">
        <v>724</v>
      </c>
      <c r="F16" s="73">
        <v>423</v>
      </c>
      <c r="G16" s="73">
        <v>463</v>
      </c>
      <c r="H16" s="73">
        <v>1635</v>
      </c>
      <c r="I16" s="73">
        <v>1</v>
      </c>
      <c r="J16" s="73">
        <v>0</v>
      </c>
      <c r="K16" s="73">
        <v>25</v>
      </c>
      <c r="L16" s="73">
        <v>306</v>
      </c>
      <c r="M16" s="74">
        <v>4231</v>
      </c>
      <c r="N16" s="73">
        <v>3570</v>
      </c>
      <c r="O16" s="28">
        <v>-15.622784211770266</v>
      </c>
    </row>
    <row r="17" spans="1:15" s="70" customFormat="1" ht="12" customHeight="1">
      <c r="A17" s="76">
        <v>8</v>
      </c>
      <c r="B17" s="75" t="s">
        <v>59</v>
      </c>
      <c r="C17" s="73">
        <v>1238</v>
      </c>
      <c r="D17" s="73">
        <v>7</v>
      </c>
      <c r="E17" s="73">
        <v>1379</v>
      </c>
      <c r="F17" s="73">
        <v>877</v>
      </c>
      <c r="G17" s="73">
        <v>1246</v>
      </c>
      <c r="H17" s="73">
        <v>3570</v>
      </c>
      <c r="I17" s="73">
        <v>0</v>
      </c>
      <c r="J17" s="73">
        <v>0</v>
      </c>
      <c r="K17" s="73">
        <v>14</v>
      </c>
      <c r="L17" s="73">
        <v>438</v>
      </c>
      <c r="M17" s="74">
        <v>7571</v>
      </c>
      <c r="N17" s="73">
        <v>7885</v>
      </c>
      <c r="O17" s="28">
        <v>4.147404570070009</v>
      </c>
    </row>
    <row r="18" spans="1:15" s="70" customFormat="1" ht="12" customHeight="1">
      <c r="A18" s="76">
        <v>9</v>
      </c>
      <c r="B18" s="75" t="s">
        <v>58</v>
      </c>
      <c r="C18" s="73">
        <v>448</v>
      </c>
      <c r="D18" s="73">
        <v>2</v>
      </c>
      <c r="E18" s="73">
        <v>454</v>
      </c>
      <c r="F18" s="73">
        <v>300</v>
      </c>
      <c r="G18" s="73">
        <v>468</v>
      </c>
      <c r="H18" s="73">
        <v>990</v>
      </c>
      <c r="I18" s="73">
        <v>1</v>
      </c>
      <c r="J18" s="73">
        <v>1</v>
      </c>
      <c r="K18" s="73">
        <v>10</v>
      </c>
      <c r="L18" s="73">
        <v>186</v>
      </c>
      <c r="M18" s="74">
        <v>4222</v>
      </c>
      <c r="N18" s="73">
        <v>2558</v>
      </c>
      <c r="O18" s="28">
        <v>-39.4126006631928</v>
      </c>
    </row>
    <row r="19" spans="1:15" s="70" customFormat="1" ht="12" customHeight="1">
      <c r="A19" s="76">
        <v>10</v>
      </c>
      <c r="B19" s="75" t="s">
        <v>57</v>
      </c>
      <c r="C19" s="73">
        <v>685</v>
      </c>
      <c r="D19" s="73">
        <v>0</v>
      </c>
      <c r="E19" s="73">
        <v>841</v>
      </c>
      <c r="F19" s="73">
        <v>576</v>
      </c>
      <c r="G19" s="73">
        <v>14915</v>
      </c>
      <c r="H19" s="73">
        <v>2662</v>
      </c>
      <c r="I19" s="73">
        <v>0</v>
      </c>
      <c r="J19" s="73">
        <v>0</v>
      </c>
      <c r="K19" s="73">
        <v>7</v>
      </c>
      <c r="L19" s="73">
        <v>401</v>
      </c>
      <c r="M19" s="74">
        <v>7155</v>
      </c>
      <c r="N19" s="73">
        <v>19511</v>
      </c>
      <c r="O19" s="28">
        <v>172.69042627533196</v>
      </c>
    </row>
    <row r="20" spans="1:15" s="70" customFormat="1" ht="12" customHeight="1">
      <c r="A20" s="76">
        <v>11</v>
      </c>
      <c r="B20" s="75" t="s">
        <v>56</v>
      </c>
      <c r="C20" s="73">
        <v>366</v>
      </c>
      <c r="D20" s="73">
        <v>1</v>
      </c>
      <c r="E20" s="73">
        <v>748</v>
      </c>
      <c r="F20" s="73">
        <v>535</v>
      </c>
      <c r="G20" s="73">
        <v>7595</v>
      </c>
      <c r="H20" s="73">
        <v>1459</v>
      </c>
      <c r="I20" s="73">
        <v>0</v>
      </c>
      <c r="J20" s="73">
        <v>0</v>
      </c>
      <c r="K20" s="73">
        <v>4</v>
      </c>
      <c r="L20" s="73">
        <v>185</v>
      </c>
      <c r="M20" s="74">
        <v>5208</v>
      </c>
      <c r="N20" s="73">
        <v>10357</v>
      </c>
      <c r="O20" s="28">
        <v>98.86712749615975</v>
      </c>
    </row>
    <row r="21" spans="1:15" s="70" customFormat="1" ht="12" customHeight="1">
      <c r="A21" s="76">
        <v>12</v>
      </c>
      <c r="B21" s="75" t="s">
        <v>55</v>
      </c>
      <c r="C21" s="73">
        <v>1169</v>
      </c>
      <c r="D21" s="73">
        <v>3</v>
      </c>
      <c r="E21" s="73">
        <v>1323</v>
      </c>
      <c r="F21" s="73">
        <v>799</v>
      </c>
      <c r="G21" s="73">
        <v>9416</v>
      </c>
      <c r="H21" s="73">
        <v>2495</v>
      </c>
      <c r="I21" s="73">
        <v>3</v>
      </c>
      <c r="J21" s="73">
        <v>1</v>
      </c>
      <c r="K21" s="73">
        <v>16</v>
      </c>
      <c r="L21" s="73">
        <v>261</v>
      </c>
      <c r="M21" s="74">
        <v>10319</v>
      </c>
      <c r="N21" s="73">
        <v>14684</v>
      </c>
      <c r="O21" s="28">
        <v>42.30061052427561</v>
      </c>
    </row>
    <row r="22" spans="1:15" s="70" customFormat="1" ht="12" customHeight="1">
      <c r="A22" s="76">
        <v>13</v>
      </c>
      <c r="B22" s="75" t="s">
        <v>54</v>
      </c>
      <c r="C22" s="73">
        <v>28</v>
      </c>
      <c r="D22" s="73">
        <v>2</v>
      </c>
      <c r="E22" s="73">
        <v>1018</v>
      </c>
      <c r="F22" s="73">
        <v>676</v>
      </c>
      <c r="G22" s="73">
        <v>2308</v>
      </c>
      <c r="H22" s="73">
        <v>2404</v>
      </c>
      <c r="I22" s="73">
        <v>0</v>
      </c>
      <c r="J22" s="73">
        <v>0</v>
      </c>
      <c r="K22" s="73">
        <v>8</v>
      </c>
      <c r="L22" s="73">
        <v>442</v>
      </c>
      <c r="M22" s="74">
        <v>6257</v>
      </c>
      <c r="N22" s="73">
        <v>6208</v>
      </c>
      <c r="O22" s="28">
        <v>-0.783122902349362</v>
      </c>
    </row>
    <row r="23" spans="1:15" s="70" customFormat="1" ht="12" customHeight="1">
      <c r="A23" s="76">
        <v>14</v>
      </c>
      <c r="B23" s="75" t="s">
        <v>53</v>
      </c>
      <c r="C23" s="73">
        <v>28</v>
      </c>
      <c r="D23" s="73">
        <v>4</v>
      </c>
      <c r="E23" s="73">
        <v>528</v>
      </c>
      <c r="F23" s="73">
        <v>383</v>
      </c>
      <c r="G23" s="73">
        <v>1781</v>
      </c>
      <c r="H23" s="73">
        <v>1597</v>
      </c>
      <c r="I23" s="73">
        <v>0</v>
      </c>
      <c r="J23" s="73">
        <v>0</v>
      </c>
      <c r="K23" s="73">
        <v>4</v>
      </c>
      <c r="L23" s="73">
        <v>192</v>
      </c>
      <c r="M23" s="74">
        <v>7515</v>
      </c>
      <c r="N23" s="73">
        <v>4130</v>
      </c>
      <c r="O23" s="28">
        <v>-45.043246839654024</v>
      </c>
    </row>
    <row r="24" spans="1:15" s="70" customFormat="1" ht="12" customHeight="1">
      <c r="A24" s="76">
        <v>15</v>
      </c>
      <c r="B24" s="75" t="s">
        <v>52</v>
      </c>
      <c r="C24" s="73">
        <v>37</v>
      </c>
      <c r="D24" s="73">
        <v>2</v>
      </c>
      <c r="E24" s="73">
        <v>1869</v>
      </c>
      <c r="F24" s="73">
        <v>1100</v>
      </c>
      <c r="G24" s="73">
        <v>3434</v>
      </c>
      <c r="H24" s="73">
        <v>4875</v>
      </c>
      <c r="I24" s="73">
        <v>0</v>
      </c>
      <c r="J24" s="73">
        <v>0</v>
      </c>
      <c r="K24" s="73">
        <v>22</v>
      </c>
      <c r="L24" s="73">
        <v>509</v>
      </c>
      <c r="M24" s="74">
        <v>16106</v>
      </c>
      <c r="N24" s="73">
        <v>10746</v>
      </c>
      <c r="O24" s="28">
        <v>-33.27952315907116</v>
      </c>
    </row>
    <row r="25" spans="1:15" s="70" customFormat="1" ht="12" customHeight="1">
      <c r="A25" s="76">
        <v>16</v>
      </c>
      <c r="B25" s="75" t="s">
        <v>51</v>
      </c>
      <c r="C25" s="73">
        <v>11</v>
      </c>
      <c r="D25" s="73">
        <v>0</v>
      </c>
      <c r="E25" s="73">
        <v>849</v>
      </c>
      <c r="F25" s="73">
        <v>556</v>
      </c>
      <c r="G25" s="73">
        <v>13509</v>
      </c>
      <c r="H25" s="73">
        <v>2034</v>
      </c>
      <c r="I25" s="73">
        <v>6</v>
      </c>
      <c r="J25" s="73">
        <v>0</v>
      </c>
      <c r="K25" s="73">
        <v>6</v>
      </c>
      <c r="L25" s="73">
        <v>191</v>
      </c>
      <c r="M25" s="74">
        <v>9059</v>
      </c>
      <c r="N25" s="73">
        <v>16606</v>
      </c>
      <c r="O25" s="28">
        <v>83.3094160503367</v>
      </c>
    </row>
    <row r="26" spans="1:15" s="70" customFormat="1" ht="12" customHeight="1">
      <c r="A26" s="76">
        <v>17</v>
      </c>
      <c r="B26" s="75" t="s">
        <v>50</v>
      </c>
      <c r="C26" s="73">
        <v>443</v>
      </c>
      <c r="D26" s="73">
        <v>0</v>
      </c>
      <c r="E26" s="73">
        <v>660</v>
      </c>
      <c r="F26" s="73">
        <v>459</v>
      </c>
      <c r="G26" s="73">
        <v>3618</v>
      </c>
      <c r="H26" s="73">
        <v>1270</v>
      </c>
      <c r="I26" s="73">
        <v>0</v>
      </c>
      <c r="J26" s="73">
        <v>0</v>
      </c>
      <c r="K26" s="73">
        <v>11</v>
      </c>
      <c r="L26" s="73">
        <v>182</v>
      </c>
      <c r="M26" s="74">
        <v>8983</v>
      </c>
      <c r="N26" s="73">
        <v>6184</v>
      </c>
      <c r="O26" s="28">
        <v>-31.158855616163862</v>
      </c>
    </row>
    <row r="27" spans="1:15" s="70" customFormat="1" ht="12" customHeight="1">
      <c r="A27" s="76">
        <v>18</v>
      </c>
      <c r="B27" s="75" t="s">
        <v>49</v>
      </c>
      <c r="C27" s="73">
        <v>309</v>
      </c>
      <c r="D27" s="73">
        <v>0</v>
      </c>
      <c r="E27" s="73">
        <v>659</v>
      </c>
      <c r="F27" s="73">
        <v>408</v>
      </c>
      <c r="G27" s="73">
        <v>444</v>
      </c>
      <c r="H27" s="73">
        <v>1175</v>
      </c>
      <c r="I27" s="73">
        <v>6</v>
      </c>
      <c r="J27" s="73">
        <v>0</v>
      </c>
      <c r="K27" s="73">
        <v>2</v>
      </c>
      <c r="L27" s="73">
        <v>211</v>
      </c>
      <c r="M27" s="74">
        <v>3558</v>
      </c>
      <c r="N27" s="73">
        <v>2806</v>
      </c>
      <c r="O27" s="28">
        <v>-21.135469364811684</v>
      </c>
    </row>
    <row r="28" spans="1:15" s="70" customFormat="1" ht="12" customHeight="1">
      <c r="A28" s="76">
        <v>19</v>
      </c>
      <c r="B28" s="75" t="s">
        <v>48</v>
      </c>
      <c r="C28" s="73">
        <v>26</v>
      </c>
      <c r="D28" s="73">
        <v>0</v>
      </c>
      <c r="E28" s="73">
        <v>312</v>
      </c>
      <c r="F28" s="73">
        <v>205</v>
      </c>
      <c r="G28" s="73">
        <v>1203</v>
      </c>
      <c r="H28" s="73">
        <v>836</v>
      </c>
      <c r="I28" s="73">
        <v>6</v>
      </c>
      <c r="J28" s="73">
        <v>0</v>
      </c>
      <c r="K28" s="73">
        <v>8</v>
      </c>
      <c r="L28" s="73">
        <v>97</v>
      </c>
      <c r="M28" s="74">
        <v>1891</v>
      </c>
      <c r="N28" s="73">
        <v>2488</v>
      </c>
      <c r="O28" s="28">
        <v>31.57059756742464</v>
      </c>
    </row>
    <row r="29" spans="1:15" s="70" customFormat="1" ht="12" customHeight="1">
      <c r="A29" s="76">
        <v>20</v>
      </c>
      <c r="B29" s="75" t="s">
        <v>47</v>
      </c>
      <c r="C29" s="73">
        <v>1373</v>
      </c>
      <c r="D29" s="73">
        <v>5</v>
      </c>
      <c r="E29" s="73">
        <v>1757</v>
      </c>
      <c r="F29" s="73">
        <v>1112</v>
      </c>
      <c r="G29" s="73">
        <v>8819</v>
      </c>
      <c r="H29" s="73">
        <v>3452</v>
      </c>
      <c r="I29" s="73">
        <v>3</v>
      </c>
      <c r="J29" s="73">
        <v>0</v>
      </c>
      <c r="K29" s="73">
        <v>16</v>
      </c>
      <c r="L29" s="73">
        <v>460</v>
      </c>
      <c r="M29" s="74">
        <v>21043</v>
      </c>
      <c r="N29" s="73">
        <v>15880</v>
      </c>
      <c r="O29" s="28">
        <v>-24.53547497980327</v>
      </c>
    </row>
    <row r="30" spans="1:15" s="70" customFormat="1" ht="12" customHeight="1">
      <c r="A30" s="76">
        <v>21</v>
      </c>
      <c r="B30" s="75" t="s">
        <v>46</v>
      </c>
      <c r="C30" s="73">
        <v>4</v>
      </c>
      <c r="D30" s="73">
        <v>0</v>
      </c>
      <c r="E30" s="73">
        <v>1296</v>
      </c>
      <c r="F30" s="73">
        <v>992</v>
      </c>
      <c r="G30" s="73">
        <v>3560</v>
      </c>
      <c r="H30" s="73">
        <v>2606</v>
      </c>
      <c r="I30" s="73">
        <v>6</v>
      </c>
      <c r="J30" s="73">
        <v>0</v>
      </c>
      <c r="K30" s="73">
        <v>5</v>
      </c>
      <c r="L30" s="73">
        <v>394</v>
      </c>
      <c r="M30" s="74">
        <v>5259</v>
      </c>
      <c r="N30" s="73">
        <v>7871</v>
      </c>
      <c r="O30" s="28">
        <v>49.667237117322685</v>
      </c>
    </row>
    <row r="31" spans="1:15" s="70" customFormat="1" ht="12" customHeight="1">
      <c r="A31" s="76">
        <v>22</v>
      </c>
      <c r="B31" s="75" t="s">
        <v>45</v>
      </c>
      <c r="C31" s="73">
        <v>27</v>
      </c>
      <c r="D31" s="73">
        <v>0</v>
      </c>
      <c r="E31" s="73">
        <v>702</v>
      </c>
      <c r="F31" s="73">
        <v>522</v>
      </c>
      <c r="G31" s="73">
        <v>0</v>
      </c>
      <c r="H31" s="73">
        <v>1218</v>
      </c>
      <c r="I31" s="73">
        <v>0</v>
      </c>
      <c r="J31" s="73">
        <v>0</v>
      </c>
      <c r="K31" s="73">
        <v>10</v>
      </c>
      <c r="L31" s="73">
        <v>201</v>
      </c>
      <c r="M31" s="74">
        <v>3610</v>
      </c>
      <c r="N31" s="73">
        <v>2158</v>
      </c>
      <c r="O31" s="28">
        <v>-40.22160664819945</v>
      </c>
    </row>
    <row r="32" spans="1:15" s="70" customFormat="1" ht="12" customHeight="1">
      <c r="A32" s="76">
        <v>23</v>
      </c>
      <c r="B32" s="75" t="s">
        <v>44</v>
      </c>
      <c r="C32" s="73">
        <v>56</v>
      </c>
      <c r="D32" s="73">
        <v>1</v>
      </c>
      <c r="E32" s="73">
        <v>797</v>
      </c>
      <c r="F32" s="73">
        <v>449</v>
      </c>
      <c r="G32" s="73">
        <v>2210</v>
      </c>
      <c r="H32" s="73">
        <v>1545</v>
      </c>
      <c r="I32" s="73">
        <v>1</v>
      </c>
      <c r="J32" s="73">
        <v>0</v>
      </c>
      <c r="K32" s="73">
        <v>10</v>
      </c>
      <c r="L32" s="73">
        <v>208</v>
      </c>
      <c r="M32" s="74">
        <v>5446</v>
      </c>
      <c r="N32" s="73">
        <v>4827</v>
      </c>
      <c r="O32" s="28">
        <v>-11.366140286448768</v>
      </c>
    </row>
    <row r="33" spans="1:15" s="70" customFormat="1" ht="12" customHeight="1">
      <c r="A33" s="76">
        <v>24</v>
      </c>
      <c r="B33" s="75" t="s">
        <v>43</v>
      </c>
      <c r="C33" s="73">
        <v>589</v>
      </c>
      <c r="D33" s="73">
        <v>0</v>
      </c>
      <c r="E33" s="73">
        <v>489</v>
      </c>
      <c r="F33" s="73">
        <v>320</v>
      </c>
      <c r="G33" s="73">
        <v>673</v>
      </c>
      <c r="H33" s="73">
        <v>913</v>
      </c>
      <c r="I33" s="73">
        <v>2</v>
      </c>
      <c r="J33" s="73">
        <v>0</v>
      </c>
      <c r="K33" s="73">
        <v>0</v>
      </c>
      <c r="L33" s="73">
        <v>96</v>
      </c>
      <c r="M33" s="74">
        <v>2298</v>
      </c>
      <c r="N33" s="73">
        <v>2762</v>
      </c>
      <c r="O33" s="28">
        <v>20.19147084421236</v>
      </c>
    </row>
    <row r="34" spans="1:15" s="70" customFormat="1" ht="12" customHeight="1">
      <c r="A34" s="76">
        <v>25</v>
      </c>
      <c r="B34" s="75" t="s">
        <v>42</v>
      </c>
      <c r="C34" s="73">
        <v>481</v>
      </c>
      <c r="D34" s="73">
        <v>3</v>
      </c>
      <c r="E34" s="73">
        <v>611</v>
      </c>
      <c r="F34" s="73">
        <v>404</v>
      </c>
      <c r="G34" s="73">
        <v>12259</v>
      </c>
      <c r="H34" s="73">
        <v>1698</v>
      </c>
      <c r="I34" s="73">
        <v>0</v>
      </c>
      <c r="J34" s="73">
        <v>9</v>
      </c>
      <c r="K34" s="73">
        <v>3</v>
      </c>
      <c r="L34" s="73">
        <v>212</v>
      </c>
      <c r="M34" s="74">
        <v>4208</v>
      </c>
      <c r="N34" s="73">
        <v>15273</v>
      </c>
      <c r="O34" s="28">
        <v>262.9515209125475</v>
      </c>
    </row>
    <row r="35" spans="1:15" s="70" customFormat="1" ht="12" customHeight="1">
      <c r="A35" s="76">
        <v>26</v>
      </c>
      <c r="B35" s="75" t="s">
        <v>41</v>
      </c>
      <c r="C35" s="73">
        <v>298</v>
      </c>
      <c r="D35" s="73">
        <v>2</v>
      </c>
      <c r="E35" s="73">
        <v>2503</v>
      </c>
      <c r="F35" s="73">
        <v>1370</v>
      </c>
      <c r="G35" s="73">
        <v>1355</v>
      </c>
      <c r="H35" s="73">
        <v>7852</v>
      </c>
      <c r="I35" s="73">
        <v>0</v>
      </c>
      <c r="J35" s="73">
        <v>0</v>
      </c>
      <c r="K35" s="73">
        <v>56</v>
      </c>
      <c r="L35" s="73">
        <v>898</v>
      </c>
      <c r="M35" s="74">
        <v>22622</v>
      </c>
      <c r="N35" s="73">
        <v>12962</v>
      </c>
      <c r="O35" s="28">
        <v>-42.70179471311113</v>
      </c>
    </row>
    <row r="36" spans="1:15" s="70" customFormat="1" ht="12" customHeight="1">
      <c r="A36" s="76">
        <v>27</v>
      </c>
      <c r="B36" s="75" t="s">
        <v>40</v>
      </c>
      <c r="C36" s="73">
        <v>17</v>
      </c>
      <c r="D36" s="73">
        <v>2</v>
      </c>
      <c r="E36" s="73">
        <v>436</v>
      </c>
      <c r="F36" s="73">
        <v>263</v>
      </c>
      <c r="G36" s="73">
        <v>318</v>
      </c>
      <c r="H36" s="73">
        <v>917</v>
      </c>
      <c r="I36" s="73">
        <v>3</v>
      </c>
      <c r="J36" s="73">
        <v>0</v>
      </c>
      <c r="K36" s="73">
        <v>4</v>
      </c>
      <c r="L36" s="73">
        <v>147</v>
      </c>
      <c r="M36" s="74">
        <v>4163</v>
      </c>
      <c r="N36" s="73">
        <v>1842</v>
      </c>
      <c r="O36" s="28">
        <v>-55.75306269517175</v>
      </c>
    </row>
    <row r="37" spans="1:15" s="70" customFormat="1" ht="12" customHeight="1">
      <c r="A37" s="72"/>
      <c r="B37" s="72" t="s">
        <v>13</v>
      </c>
      <c r="C37" s="71">
        <v>12750</v>
      </c>
      <c r="D37" s="71">
        <v>42</v>
      </c>
      <c r="E37" s="71">
        <v>28972</v>
      </c>
      <c r="F37" s="71">
        <v>18910</v>
      </c>
      <c r="G37" s="71">
        <v>106527</v>
      </c>
      <c r="H37" s="71">
        <v>70195</v>
      </c>
      <c r="I37" s="71">
        <v>56</v>
      </c>
      <c r="J37" s="71">
        <v>19</v>
      </c>
      <c r="K37" s="71">
        <v>374</v>
      </c>
      <c r="L37" s="71">
        <v>9299</v>
      </c>
      <c r="M37" s="71">
        <v>280770</v>
      </c>
      <c r="N37" s="71">
        <v>228192</v>
      </c>
      <c r="O37" s="28">
        <v>-18.72635965380917</v>
      </c>
    </row>
    <row r="38" spans="1:13" ht="12.75">
      <c r="A38" s="68"/>
      <c r="B38" s="6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ht="12.75">
      <c r="A39" s="68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1:13" ht="12.75">
      <c r="A40" s="68"/>
      <c r="B40" s="69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1:13" ht="12.75">
      <c r="A41" s="68"/>
      <c r="B41" s="69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1:13" ht="12.75">
      <c r="A42" s="68"/>
      <c r="B42" s="69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ht="12.75">
      <c r="A43" s="68"/>
      <c r="B43" s="69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1:13" ht="12.75">
      <c r="A44" s="68"/>
      <c r="B44" s="6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1:13" ht="12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1:13" ht="12.75">
      <c r="A46" s="68"/>
      <c r="B46" s="69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1:13" ht="12.75">
      <c r="A47" s="68"/>
      <c r="B47" s="69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</sheetData>
  <sheetProtection/>
  <mergeCells count="23">
    <mergeCell ref="J5:J8"/>
    <mergeCell ref="D6:D8"/>
    <mergeCell ref="E6:F6"/>
    <mergeCell ref="G6:G8"/>
    <mergeCell ref="H6:H8"/>
    <mergeCell ref="E7:E8"/>
    <mergeCell ref="F7:F8"/>
    <mergeCell ref="C6:C8"/>
    <mergeCell ref="A2:O2"/>
    <mergeCell ref="N1:O1"/>
    <mergeCell ref="A3:M3"/>
    <mergeCell ref="A4:A8"/>
    <mergeCell ref="B4:B8"/>
    <mergeCell ref="C4:L4"/>
    <mergeCell ref="M4:N4"/>
    <mergeCell ref="O4:O8"/>
    <mergeCell ref="K5:K8"/>
    <mergeCell ref="L5:L8"/>
    <mergeCell ref="M5:M8"/>
    <mergeCell ref="N5:N8"/>
    <mergeCell ref="C5:D5"/>
    <mergeCell ref="E5:H5"/>
    <mergeCell ref="I5:I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zoomScalePageLayoutView="0" workbookViewId="0" topLeftCell="A1">
      <selection activeCell="N39" sqref="N39"/>
    </sheetView>
  </sheetViews>
  <sheetFormatPr defaultColWidth="9.00390625" defaultRowHeight="12.75"/>
  <cols>
    <col min="1" max="1" width="4.875" style="67" customWidth="1"/>
    <col min="2" max="2" width="25.375" style="66" customWidth="1"/>
    <col min="3" max="3" width="8.875" style="67" customWidth="1"/>
    <col min="4" max="4" width="8.125" style="67" customWidth="1"/>
    <col min="5" max="5" width="6.75390625" style="67" customWidth="1"/>
    <col min="6" max="7" width="7.25390625" style="67" customWidth="1"/>
    <col min="8" max="8" width="7.00390625" style="67" customWidth="1"/>
    <col min="9" max="9" width="6.625" style="67" customWidth="1"/>
    <col min="10" max="10" width="12.125" style="67" customWidth="1"/>
    <col min="11" max="11" width="9.75390625" style="67" customWidth="1"/>
    <col min="12" max="12" width="9.875" style="67" customWidth="1"/>
    <col min="13" max="13" width="9.375" style="67" customWidth="1"/>
    <col min="14" max="14" width="8.125" style="67" customWidth="1"/>
    <col min="15" max="15" width="8.25390625" style="66" customWidth="1"/>
    <col min="16" max="16" width="9.25390625" style="66" customWidth="1"/>
    <col min="17" max="17" width="16.875" style="66" hidden="1" customWidth="1"/>
    <col min="18" max="16384" width="9.125" style="66" customWidth="1"/>
  </cols>
  <sheetData>
    <row r="1" spans="1:19" ht="15.75">
      <c r="A1" s="66"/>
      <c r="C1" s="66"/>
      <c r="D1" s="66"/>
      <c r="E1" s="66"/>
      <c r="F1" s="66"/>
      <c r="G1" s="66"/>
      <c r="H1" s="66"/>
      <c r="I1" s="66"/>
      <c r="J1" s="66"/>
      <c r="K1" s="66"/>
      <c r="L1" s="82"/>
      <c r="M1" s="485" t="s">
        <v>130</v>
      </c>
      <c r="N1" s="485"/>
      <c r="O1" s="485"/>
      <c r="P1" s="485"/>
      <c r="S1" s="70"/>
    </row>
    <row r="2" spans="1:19" ht="15.75">
      <c r="A2" s="492" t="s">
        <v>129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S2" s="70"/>
    </row>
    <row r="3" spans="1:19" ht="7.5" customHeight="1">
      <c r="A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S3" s="70"/>
    </row>
    <row r="4" spans="1:19" s="79" customFormat="1" ht="25.5" customHeight="1">
      <c r="A4" s="487" t="s">
        <v>2</v>
      </c>
      <c r="B4" s="482" t="s">
        <v>78</v>
      </c>
      <c r="C4" s="482" t="s">
        <v>128</v>
      </c>
      <c r="D4" s="488" t="s">
        <v>127</v>
      </c>
      <c r="E4" s="488"/>
      <c r="F4" s="488"/>
      <c r="G4" s="488"/>
      <c r="H4" s="488"/>
      <c r="I4" s="488"/>
      <c r="J4" s="488"/>
      <c r="K4" s="488"/>
      <c r="L4" s="488"/>
      <c r="M4" s="488"/>
      <c r="N4" s="489" t="s">
        <v>13</v>
      </c>
      <c r="O4" s="489"/>
      <c r="P4" s="491" t="s">
        <v>111</v>
      </c>
      <c r="S4" s="70"/>
    </row>
    <row r="5" spans="1:19" s="79" customFormat="1" ht="13.5" customHeight="1">
      <c r="A5" s="487"/>
      <c r="B5" s="482"/>
      <c r="C5" s="483"/>
      <c r="D5" s="482" t="s">
        <v>110</v>
      </c>
      <c r="E5" s="482"/>
      <c r="F5" s="482" t="s">
        <v>109</v>
      </c>
      <c r="G5" s="482"/>
      <c r="H5" s="482"/>
      <c r="I5" s="482"/>
      <c r="J5" s="482" t="s">
        <v>108</v>
      </c>
      <c r="K5" s="482" t="s">
        <v>126</v>
      </c>
      <c r="L5" s="482" t="s">
        <v>125</v>
      </c>
      <c r="M5" s="482" t="s">
        <v>124</v>
      </c>
      <c r="N5" s="455" t="s">
        <v>4</v>
      </c>
      <c r="O5" s="455" t="s">
        <v>5</v>
      </c>
      <c r="P5" s="491"/>
      <c r="S5" s="70"/>
    </row>
    <row r="6" spans="1:19" s="79" customFormat="1" ht="45.75" customHeight="1">
      <c r="A6" s="487"/>
      <c r="B6" s="482"/>
      <c r="C6" s="483"/>
      <c r="D6" s="482" t="s">
        <v>123</v>
      </c>
      <c r="E6" s="482" t="s">
        <v>15</v>
      </c>
      <c r="F6" s="482" t="s">
        <v>104</v>
      </c>
      <c r="G6" s="482"/>
      <c r="H6" s="482" t="s">
        <v>122</v>
      </c>
      <c r="I6" s="482" t="s">
        <v>121</v>
      </c>
      <c r="J6" s="483"/>
      <c r="K6" s="483"/>
      <c r="L6" s="483"/>
      <c r="M6" s="483"/>
      <c r="N6" s="455"/>
      <c r="O6" s="455"/>
      <c r="P6" s="491"/>
      <c r="S6" s="70"/>
    </row>
    <row r="7" spans="1:19" s="79" customFormat="1" ht="12.75" customHeight="1">
      <c r="A7" s="487"/>
      <c r="B7" s="482"/>
      <c r="C7" s="483"/>
      <c r="D7" s="483"/>
      <c r="E7" s="483"/>
      <c r="F7" s="482" t="s">
        <v>13</v>
      </c>
      <c r="G7" s="482" t="s">
        <v>15</v>
      </c>
      <c r="H7" s="482"/>
      <c r="I7" s="483"/>
      <c r="J7" s="483"/>
      <c r="K7" s="483"/>
      <c r="L7" s="483"/>
      <c r="M7" s="483"/>
      <c r="N7" s="455"/>
      <c r="O7" s="455"/>
      <c r="P7" s="491"/>
      <c r="S7" s="70"/>
    </row>
    <row r="8" spans="1:19" s="79" customFormat="1" ht="32.25" customHeight="1">
      <c r="A8" s="487"/>
      <c r="B8" s="482"/>
      <c r="C8" s="483"/>
      <c r="D8" s="483"/>
      <c r="E8" s="483"/>
      <c r="F8" s="482"/>
      <c r="G8" s="482"/>
      <c r="H8" s="482"/>
      <c r="I8" s="483"/>
      <c r="J8" s="483"/>
      <c r="K8" s="483"/>
      <c r="L8" s="483"/>
      <c r="M8" s="483"/>
      <c r="N8" s="455"/>
      <c r="O8" s="455"/>
      <c r="P8" s="491"/>
      <c r="S8" s="70"/>
    </row>
    <row r="9" spans="1:19" s="77" customFormat="1" ht="10.5" customHeight="1">
      <c r="A9" s="76" t="s">
        <v>8</v>
      </c>
      <c r="B9" s="80" t="s">
        <v>9</v>
      </c>
      <c r="C9" s="76">
        <v>1</v>
      </c>
      <c r="D9" s="76">
        <v>2</v>
      </c>
      <c r="E9" s="76">
        <v>3</v>
      </c>
      <c r="F9" s="76">
        <v>4</v>
      </c>
      <c r="G9" s="76">
        <v>5</v>
      </c>
      <c r="H9" s="76">
        <v>6</v>
      </c>
      <c r="I9" s="76">
        <v>7</v>
      </c>
      <c r="J9" s="76">
        <v>8</v>
      </c>
      <c r="K9" s="76">
        <v>9</v>
      </c>
      <c r="L9" s="76">
        <v>10</v>
      </c>
      <c r="M9" s="76">
        <v>11</v>
      </c>
      <c r="N9" s="76">
        <v>12</v>
      </c>
      <c r="O9" s="76">
        <v>13</v>
      </c>
      <c r="P9" s="76">
        <v>14</v>
      </c>
      <c r="S9" s="70"/>
    </row>
    <row r="10" spans="1:17" s="70" customFormat="1" ht="14.25" customHeight="1">
      <c r="A10" s="76">
        <v>1</v>
      </c>
      <c r="B10" s="75" t="s">
        <v>66</v>
      </c>
      <c r="C10" s="74">
        <v>91</v>
      </c>
      <c r="D10" s="114">
        <v>1.31</v>
      </c>
      <c r="E10" s="114">
        <v>0</v>
      </c>
      <c r="F10" s="114">
        <v>3.08</v>
      </c>
      <c r="G10" s="114">
        <v>1.87</v>
      </c>
      <c r="H10" s="114">
        <v>6.91</v>
      </c>
      <c r="I10" s="114">
        <v>9.79</v>
      </c>
      <c r="J10" s="114">
        <v>0.01</v>
      </c>
      <c r="K10" s="114">
        <v>0.02</v>
      </c>
      <c r="L10" s="114">
        <v>0.08</v>
      </c>
      <c r="M10" s="114">
        <v>1.5165</v>
      </c>
      <c r="N10" s="113">
        <v>47.25074925074925</v>
      </c>
      <c r="O10" s="112">
        <v>22.7165</v>
      </c>
      <c r="P10" s="111">
        <v>-51.92</v>
      </c>
      <c r="Q10" s="70">
        <f>ROUND(SUM(O10/N10*100-100),2)</f>
        <v>-51.92</v>
      </c>
    </row>
    <row r="11" spans="1:17" s="70" customFormat="1" ht="14.25" customHeight="1">
      <c r="A11" s="76">
        <v>2</v>
      </c>
      <c r="B11" s="75" t="s">
        <v>65</v>
      </c>
      <c r="C11" s="74">
        <v>57</v>
      </c>
      <c r="D11" s="114">
        <v>2.18</v>
      </c>
      <c r="E11" s="114">
        <v>0</v>
      </c>
      <c r="F11" s="114">
        <v>3.13</v>
      </c>
      <c r="G11" s="114">
        <v>2.26</v>
      </c>
      <c r="H11" s="114">
        <v>0.02</v>
      </c>
      <c r="I11" s="114">
        <v>6.28</v>
      </c>
      <c r="J11" s="114">
        <v>0</v>
      </c>
      <c r="K11" s="114">
        <v>0</v>
      </c>
      <c r="L11" s="114">
        <v>0.06</v>
      </c>
      <c r="M11" s="114">
        <v>0.9474</v>
      </c>
      <c r="N11" s="113">
        <v>16.363636363636363</v>
      </c>
      <c r="O11" s="112">
        <v>12.6174</v>
      </c>
      <c r="P11" s="111">
        <v>-22.89</v>
      </c>
      <c r="Q11" s="70">
        <f aca="true" t="shared" si="0" ref="Q11:Q37">SUM(O11/N11*100-100)</f>
        <v>-22.89366666666666</v>
      </c>
    </row>
    <row r="12" spans="1:17" s="70" customFormat="1" ht="14.25" customHeight="1">
      <c r="A12" s="76">
        <v>3</v>
      </c>
      <c r="B12" s="75" t="s">
        <v>64</v>
      </c>
      <c r="C12" s="74">
        <v>38</v>
      </c>
      <c r="D12" s="114">
        <v>1.63</v>
      </c>
      <c r="E12" s="114">
        <v>0</v>
      </c>
      <c r="F12" s="114">
        <v>2.94</v>
      </c>
      <c r="G12" s="114">
        <v>1.91</v>
      </c>
      <c r="H12" s="114">
        <v>4.56</v>
      </c>
      <c r="I12" s="114">
        <v>4.77</v>
      </c>
      <c r="J12" s="114">
        <v>0.01</v>
      </c>
      <c r="K12" s="114">
        <v>0</v>
      </c>
      <c r="L12" s="114">
        <v>0.02</v>
      </c>
      <c r="M12" s="114">
        <v>0.9043</v>
      </c>
      <c r="N12" s="113">
        <v>17.55980861244019</v>
      </c>
      <c r="O12" s="112">
        <v>14.834299999999997</v>
      </c>
      <c r="P12" s="111">
        <v>-15.52</v>
      </c>
      <c r="Q12" s="70">
        <f t="shared" si="0"/>
        <v>-15.521288828337887</v>
      </c>
    </row>
    <row r="13" spans="1:17" s="70" customFormat="1" ht="14.25" customHeight="1">
      <c r="A13" s="76">
        <v>4</v>
      </c>
      <c r="B13" s="75" t="s">
        <v>63</v>
      </c>
      <c r="C13" s="74">
        <v>115</v>
      </c>
      <c r="D13" s="114">
        <v>0.07</v>
      </c>
      <c r="E13" s="114">
        <v>0</v>
      </c>
      <c r="F13" s="114">
        <v>3.5</v>
      </c>
      <c r="G13" s="114">
        <v>2.36</v>
      </c>
      <c r="H13" s="114">
        <v>6.52</v>
      </c>
      <c r="I13" s="114">
        <v>11.17</v>
      </c>
      <c r="J13" s="114">
        <v>0</v>
      </c>
      <c r="K13" s="114">
        <v>0</v>
      </c>
      <c r="L13" s="114">
        <v>0.07</v>
      </c>
      <c r="M13" s="114">
        <v>1.3186</v>
      </c>
      <c r="N13" s="113">
        <v>21.587351778656124</v>
      </c>
      <c r="O13" s="112">
        <v>22.6486</v>
      </c>
      <c r="P13" s="111">
        <v>4.92</v>
      </c>
      <c r="Q13" s="70">
        <f t="shared" si="0"/>
        <v>4.9160648894096965</v>
      </c>
    </row>
    <row r="14" spans="1:17" s="70" customFormat="1" ht="14.25" customHeight="1">
      <c r="A14" s="76">
        <v>5</v>
      </c>
      <c r="B14" s="75" t="s">
        <v>62</v>
      </c>
      <c r="C14" s="74">
        <v>136</v>
      </c>
      <c r="D14" s="114">
        <v>3.57</v>
      </c>
      <c r="E14" s="114">
        <v>0.01</v>
      </c>
      <c r="F14" s="114">
        <v>3.93</v>
      </c>
      <c r="G14" s="114">
        <v>2.89</v>
      </c>
      <c r="H14" s="114">
        <v>5.49</v>
      </c>
      <c r="I14" s="114">
        <v>8.67</v>
      </c>
      <c r="J14" s="114">
        <v>0.02</v>
      </c>
      <c r="K14" s="114">
        <v>0</v>
      </c>
      <c r="L14" s="114">
        <v>0.03</v>
      </c>
      <c r="M14" s="114">
        <v>1.0481</v>
      </c>
      <c r="N14" s="113">
        <v>91.4211229946524</v>
      </c>
      <c r="O14" s="112">
        <v>22.758100000000002</v>
      </c>
      <c r="P14" s="111">
        <v>-75.11</v>
      </c>
      <c r="Q14" s="70">
        <f t="shared" si="0"/>
        <v>-75.10630010382698</v>
      </c>
    </row>
    <row r="15" spans="1:17" s="70" customFormat="1" ht="14.25" customHeight="1">
      <c r="A15" s="76">
        <v>6</v>
      </c>
      <c r="B15" s="75" t="s">
        <v>61</v>
      </c>
      <c r="C15" s="74">
        <v>49</v>
      </c>
      <c r="D15" s="114">
        <v>1.15</v>
      </c>
      <c r="E15" s="114">
        <v>0</v>
      </c>
      <c r="F15" s="114">
        <v>2.7</v>
      </c>
      <c r="G15" s="114">
        <v>1.79</v>
      </c>
      <c r="H15" s="114">
        <v>15.9</v>
      </c>
      <c r="I15" s="114">
        <v>5.87</v>
      </c>
      <c r="J15" s="114">
        <v>0</v>
      </c>
      <c r="K15" s="114">
        <v>0</v>
      </c>
      <c r="L15" s="114">
        <v>0</v>
      </c>
      <c r="M15" s="114">
        <v>0.8126</v>
      </c>
      <c r="N15" s="113">
        <v>20.630797773654916</v>
      </c>
      <c r="O15" s="112">
        <v>26.4326</v>
      </c>
      <c r="P15" s="111">
        <v>28.12</v>
      </c>
      <c r="Q15" s="70">
        <f t="shared" si="0"/>
        <v>28.122044964028788</v>
      </c>
    </row>
    <row r="16" spans="1:17" s="70" customFormat="1" ht="14.25" customHeight="1">
      <c r="A16" s="76">
        <v>7</v>
      </c>
      <c r="B16" s="75" t="s">
        <v>60</v>
      </c>
      <c r="C16" s="74">
        <v>36</v>
      </c>
      <c r="D16" s="114">
        <v>2.1</v>
      </c>
      <c r="E16" s="114">
        <v>0</v>
      </c>
      <c r="F16" s="114">
        <v>3.66</v>
      </c>
      <c r="G16" s="114">
        <v>2.14</v>
      </c>
      <c r="H16" s="114">
        <v>2.34</v>
      </c>
      <c r="I16" s="114">
        <v>8.26</v>
      </c>
      <c r="J16" s="114">
        <v>0.01</v>
      </c>
      <c r="K16" s="114">
        <v>0</v>
      </c>
      <c r="L16" s="114">
        <v>0.13</v>
      </c>
      <c r="M16" s="114">
        <v>1.5455</v>
      </c>
      <c r="N16" s="113">
        <v>21.36868686868687</v>
      </c>
      <c r="O16" s="112">
        <v>18.0455</v>
      </c>
      <c r="P16" s="111">
        <v>-15.55</v>
      </c>
      <c r="Q16" s="70">
        <f t="shared" si="0"/>
        <v>-15.551666272748747</v>
      </c>
    </row>
    <row r="17" spans="1:17" s="70" customFormat="1" ht="14.25" customHeight="1">
      <c r="A17" s="76">
        <v>8</v>
      </c>
      <c r="B17" s="75" t="s">
        <v>59</v>
      </c>
      <c r="C17" s="74">
        <v>71</v>
      </c>
      <c r="D17" s="114">
        <v>3.17</v>
      </c>
      <c r="E17" s="114">
        <v>0.02</v>
      </c>
      <c r="F17" s="114">
        <v>3.53</v>
      </c>
      <c r="G17" s="114">
        <v>2.25</v>
      </c>
      <c r="H17" s="114">
        <v>3.19</v>
      </c>
      <c r="I17" s="114">
        <v>9.14</v>
      </c>
      <c r="J17" s="114">
        <v>0</v>
      </c>
      <c r="K17" s="114">
        <v>0</v>
      </c>
      <c r="L17" s="114">
        <v>0.04</v>
      </c>
      <c r="M17" s="114">
        <v>1.1216</v>
      </c>
      <c r="N17" s="113">
        <v>19.387964148527526</v>
      </c>
      <c r="O17" s="112">
        <v>20.1916</v>
      </c>
      <c r="P17" s="111">
        <v>4.15</v>
      </c>
      <c r="Q17" s="70">
        <f t="shared" si="0"/>
        <v>4.1450244353454195</v>
      </c>
    </row>
    <row r="18" spans="1:17" s="70" customFormat="1" ht="14.25" customHeight="1">
      <c r="A18" s="76">
        <v>9</v>
      </c>
      <c r="B18" s="75" t="s">
        <v>58</v>
      </c>
      <c r="C18" s="74">
        <v>51</v>
      </c>
      <c r="D18" s="114">
        <v>1.6</v>
      </c>
      <c r="E18" s="114">
        <v>0.01</v>
      </c>
      <c r="F18" s="114">
        <v>1.62</v>
      </c>
      <c r="G18" s="114">
        <v>1.07</v>
      </c>
      <c r="H18" s="114">
        <v>1.67</v>
      </c>
      <c r="I18" s="114">
        <v>3.53</v>
      </c>
      <c r="J18" s="114">
        <v>0</v>
      </c>
      <c r="K18" s="114">
        <v>0</v>
      </c>
      <c r="L18" s="114">
        <v>0.04</v>
      </c>
      <c r="M18" s="114">
        <v>0.6631</v>
      </c>
      <c r="N18" s="113">
        <v>15.05169340463458</v>
      </c>
      <c r="O18" s="112">
        <v>9.123099999999999</v>
      </c>
      <c r="P18" s="111">
        <v>-39.39</v>
      </c>
      <c r="Q18" s="70">
        <f t="shared" si="0"/>
        <v>-39.38821530080531</v>
      </c>
    </row>
    <row r="19" spans="1:17" s="70" customFormat="1" ht="14.25" customHeight="1">
      <c r="A19" s="76">
        <v>10</v>
      </c>
      <c r="B19" s="75" t="s">
        <v>57</v>
      </c>
      <c r="C19" s="74">
        <v>62</v>
      </c>
      <c r="D19" s="114">
        <v>2.01</v>
      </c>
      <c r="E19" s="114">
        <v>0</v>
      </c>
      <c r="F19" s="114">
        <v>2.47</v>
      </c>
      <c r="G19" s="114">
        <v>1.69</v>
      </c>
      <c r="H19" s="114">
        <v>43.74</v>
      </c>
      <c r="I19" s="114">
        <v>7.81</v>
      </c>
      <c r="J19" s="114">
        <v>0</v>
      </c>
      <c r="K19" s="114">
        <v>0</v>
      </c>
      <c r="L19" s="114">
        <v>0.02</v>
      </c>
      <c r="M19" s="114">
        <v>1.176</v>
      </c>
      <c r="N19" s="113">
        <v>19.416553595658076</v>
      </c>
      <c r="O19" s="112">
        <v>57.226000000000006</v>
      </c>
      <c r="P19" s="111">
        <v>194.73</v>
      </c>
      <c r="Q19" s="70">
        <f t="shared" si="0"/>
        <v>194.7278965758211</v>
      </c>
    </row>
    <row r="20" spans="1:17" s="70" customFormat="1" ht="14.25" customHeight="1">
      <c r="A20" s="76">
        <v>11</v>
      </c>
      <c r="B20" s="75" t="s">
        <v>56</v>
      </c>
      <c r="C20" s="74">
        <v>54</v>
      </c>
      <c r="D20" s="114">
        <v>1.23</v>
      </c>
      <c r="E20" s="114">
        <v>0</v>
      </c>
      <c r="F20" s="114">
        <v>2.52</v>
      </c>
      <c r="G20" s="114">
        <v>1.8</v>
      </c>
      <c r="H20" s="114">
        <v>25.57</v>
      </c>
      <c r="I20" s="114">
        <v>4.91</v>
      </c>
      <c r="J20" s="114">
        <v>0</v>
      </c>
      <c r="K20" s="114">
        <v>0</v>
      </c>
      <c r="L20" s="114">
        <v>0.01</v>
      </c>
      <c r="M20" s="114">
        <v>0.6229</v>
      </c>
      <c r="N20" s="113">
        <v>17.535353535353536</v>
      </c>
      <c r="O20" s="112">
        <v>34.8629</v>
      </c>
      <c r="P20" s="111">
        <v>98.81</v>
      </c>
      <c r="Q20" s="70">
        <f t="shared" si="0"/>
        <v>98.81492511520739</v>
      </c>
    </row>
    <row r="21" spans="1:17" s="70" customFormat="1" ht="14.25" customHeight="1">
      <c r="A21" s="76">
        <v>12</v>
      </c>
      <c r="B21" s="75" t="s">
        <v>55</v>
      </c>
      <c r="C21" s="74">
        <v>88</v>
      </c>
      <c r="D21" s="114">
        <v>2.42</v>
      </c>
      <c r="E21" s="114">
        <v>0.01</v>
      </c>
      <c r="F21" s="114">
        <v>2.73</v>
      </c>
      <c r="G21" s="114">
        <v>1.65</v>
      </c>
      <c r="H21" s="114">
        <v>19.45</v>
      </c>
      <c r="I21" s="114">
        <v>5.15</v>
      </c>
      <c r="J21" s="114">
        <v>0.01</v>
      </c>
      <c r="K21" s="114">
        <v>0</v>
      </c>
      <c r="L21" s="114">
        <v>0.03</v>
      </c>
      <c r="M21" s="114">
        <v>0.5393</v>
      </c>
      <c r="N21" s="113">
        <v>21.3202479338843</v>
      </c>
      <c r="O21" s="112">
        <v>30.329300000000003</v>
      </c>
      <c r="P21" s="111">
        <v>42.26</v>
      </c>
      <c r="Q21" s="70">
        <f t="shared" si="0"/>
        <v>42.255850373098156</v>
      </c>
    </row>
    <row r="22" spans="1:17" s="70" customFormat="1" ht="14.25" customHeight="1">
      <c r="A22" s="76">
        <v>13</v>
      </c>
      <c r="B22" s="75" t="s">
        <v>54</v>
      </c>
      <c r="C22" s="74">
        <v>66</v>
      </c>
      <c r="D22" s="114">
        <v>0.08</v>
      </c>
      <c r="E22" s="114">
        <v>0.01</v>
      </c>
      <c r="F22" s="114">
        <v>2.8</v>
      </c>
      <c r="G22" s="114">
        <v>1.86</v>
      </c>
      <c r="H22" s="114">
        <v>6.36</v>
      </c>
      <c r="I22" s="114">
        <v>6.62</v>
      </c>
      <c r="J22" s="114">
        <v>0</v>
      </c>
      <c r="K22" s="114">
        <v>0</v>
      </c>
      <c r="L22" s="114">
        <v>0.02</v>
      </c>
      <c r="M22" s="114">
        <v>1.2176</v>
      </c>
      <c r="N22" s="113">
        <v>17.236914600550964</v>
      </c>
      <c r="O22" s="112">
        <v>17.0976</v>
      </c>
      <c r="P22" s="111">
        <v>-0.81</v>
      </c>
      <c r="Q22" s="70">
        <f t="shared" si="0"/>
        <v>-0.8082339779447096</v>
      </c>
    </row>
    <row r="23" spans="1:17" s="70" customFormat="1" ht="14.25" customHeight="1">
      <c r="A23" s="76">
        <v>14</v>
      </c>
      <c r="B23" s="75" t="s">
        <v>53</v>
      </c>
      <c r="C23" s="74">
        <v>57</v>
      </c>
      <c r="D23" s="114">
        <v>0.09</v>
      </c>
      <c r="E23" s="114">
        <v>0.01</v>
      </c>
      <c r="F23" s="114">
        <v>1.68</v>
      </c>
      <c r="G23" s="114">
        <v>1.22</v>
      </c>
      <c r="H23" s="114">
        <v>5.68</v>
      </c>
      <c r="I23" s="114">
        <v>5.09</v>
      </c>
      <c r="J23" s="114">
        <v>0</v>
      </c>
      <c r="K23" s="114">
        <v>0</v>
      </c>
      <c r="L23" s="114">
        <v>0.01</v>
      </c>
      <c r="M23" s="114">
        <v>0.6124</v>
      </c>
      <c r="N23" s="113">
        <v>23.971291866028707</v>
      </c>
      <c r="O23" s="112">
        <v>13.162399999999998</v>
      </c>
      <c r="P23" s="111">
        <v>-45.09</v>
      </c>
      <c r="Q23" s="70">
        <f t="shared" si="0"/>
        <v>-45.09098602794411</v>
      </c>
    </row>
    <row r="24" spans="1:17" s="70" customFormat="1" ht="14.25" customHeight="1">
      <c r="A24" s="76">
        <v>15</v>
      </c>
      <c r="B24" s="75" t="s">
        <v>52</v>
      </c>
      <c r="C24" s="74">
        <v>85</v>
      </c>
      <c r="D24" s="114">
        <v>0.08</v>
      </c>
      <c r="E24" s="114">
        <v>0</v>
      </c>
      <c r="F24" s="114">
        <v>4</v>
      </c>
      <c r="G24" s="114">
        <v>2.35</v>
      </c>
      <c r="H24" s="114">
        <v>7.35</v>
      </c>
      <c r="I24" s="114">
        <v>10.43</v>
      </c>
      <c r="J24" s="114">
        <v>0</v>
      </c>
      <c r="K24" s="114">
        <v>0</v>
      </c>
      <c r="L24" s="114">
        <v>0.05</v>
      </c>
      <c r="M24" s="114">
        <v>1.0888</v>
      </c>
      <c r="N24" s="113">
        <v>34.45133689839572</v>
      </c>
      <c r="O24" s="112">
        <v>22.9988</v>
      </c>
      <c r="P24" s="111">
        <v>-33.24</v>
      </c>
      <c r="Q24" s="70">
        <f t="shared" si="0"/>
        <v>-33.242648702346955</v>
      </c>
    </row>
    <row r="25" spans="1:17" s="70" customFormat="1" ht="14.25" customHeight="1">
      <c r="A25" s="76">
        <v>16</v>
      </c>
      <c r="B25" s="75" t="s">
        <v>51</v>
      </c>
      <c r="C25" s="74">
        <v>59</v>
      </c>
      <c r="D25" s="114">
        <v>0.03</v>
      </c>
      <c r="E25" s="114">
        <v>0</v>
      </c>
      <c r="F25" s="114">
        <v>2.62</v>
      </c>
      <c r="G25" s="114">
        <v>1.71</v>
      </c>
      <c r="H25" s="114">
        <v>41.63</v>
      </c>
      <c r="I25" s="114">
        <v>6.27</v>
      </c>
      <c r="J25" s="114">
        <v>0.02</v>
      </c>
      <c r="K25" s="114">
        <v>0</v>
      </c>
      <c r="L25" s="114">
        <v>0.02</v>
      </c>
      <c r="M25" s="114">
        <v>0.5886</v>
      </c>
      <c r="N25" s="113">
        <v>27.91679506933744</v>
      </c>
      <c r="O25" s="112">
        <v>51.1786</v>
      </c>
      <c r="P25" s="111">
        <v>83.33</v>
      </c>
      <c r="Q25" s="70">
        <f t="shared" si="0"/>
        <v>83.32548515288667</v>
      </c>
    </row>
    <row r="26" spans="1:17" s="70" customFormat="1" ht="14.25" customHeight="1">
      <c r="A26" s="76">
        <v>17</v>
      </c>
      <c r="B26" s="75" t="s">
        <v>50</v>
      </c>
      <c r="C26" s="74">
        <v>33</v>
      </c>
      <c r="D26" s="114">
        <v>2.44</v>
      </c>
      <c r="E26" s="114">
        <v>0</v>
      </c>
      <c r="F26" s="114">
        <v>3.64</v>
      </c>
      <c r="G26" s="114">
        <v>2.53</v>
      </c>
      <c r="H26" s="114">
        <v>19.93</v>
      </c>
      <c r="I26" s="114">
        <v>7</v>
      </c>
      <c r="J26" s="114">
        <v>0</v>
      </c>
      <c r="K26" s="114">
        <v>0</v>
      </c>
      <c r="L26" s="114">
        <v>0.06</v>
      </c>
      <c r="M26" s="114">
        <v>1.0028</v>
      </c>
      <c r="N26" s="113">
        <v>49.4931129476584</v>
      </c>
      <c r="O26" s="112">
        <v>34.0728</v>
      </c>
      <c r="P26" s="111">
        <v>-31.16</v>
      </c>
      <c r="Q26" s="70">
        <f t="shared" si="0"/>
        <v>-31.156482244239115</v>
      </c>
    </row>
    <row r="27" spans="1:17" s="70" customFormat="1" ht="14.25" customHeight="1">
      <c r="A27" s="76">
        <v>18</v>
      </c>
      <c r="B27" s="75" t="s">
        <v>49</v>
      </c>
      <c r="C27" s="74">
        <v>47</v>
      </c>
      <c r="D27" s="114">
        <v>1.2</v>
      </c>
      <c r="E27" s="114">
        <v>0</v>
      </c>
      <c r="F27" s="114">
        <v>2.55</v>
      </c>
      <c r="G27" s="114">
        <v>1.58</v>
      </c>
      <c r="H27" s="114">
        <v>1.72</v>
      </c>
      <c r="I27" s="114">
        <v>4.55</v>
      </c>
      <c r="J27" s="114">
        <v>0.02</v>
      </c>
      <c r="K27" s="114">
        <v>0</v>
      </c>
      <c r="L27" s="114">
        <v>0.01</v>
      </c>
      <c r="M27" s="114">
        <v>0.8162</v>
      </c>
      <c r="N27" s="113">
        <v>13.76402321083172</v>
      </c>
      <c r="O27" s="112">
        <v>10.8662</v>
      </c>
      <c r="P27" s="111">
        <v>-21.05</v>
      </c>
      <c r="Q27" s="70">
        <f t="shared" si="0"/>
        <v>-21.053605958403594</v>
      </c>
    </row>
    <row r="28" spans="1:17" s="70" customFormat="1" ht="14.25" customHeight="1">
      <c r="A28" s="76">
        <v>19</v>
      </c>
      <c r="B28" s="75" t="s">
        <v>48</v>
      </c>
      <c r="C28" s="74">
        <v>49</v>
      </c>
      <c r="D28" s="114">
        <v>0.1</v>
      </c>
      <c r="E28" s="114">
        <v>0</v>
      </c>
      <c r="F28" s="114">
        <v>1.16</v>
      </c>
      <c r="G28" s="114">
        <v>0.76</v>
      </c>
      <c r="H28" s="114">
        <v>4.46</v>
      </c>
      <c r="I28" s="114">
        <v>3.1</v>
      </c>
      <c r="J28" s="114">
        <v>0.02</v>
      </c>
      <c r="K28" s="114">
        <v>0</v>
      </c>
      <c r="L28" s="114">
        <v>0.03</v>
      </c>
      <c r="M28" s="114">
        <v>0.3599</v>
      </c>
      <c r="N28" s="113">
        <v>7.016697588126159</v>
      </c>
      <c r="O28" s="112">
        <v>9.229899999999999</v>
      </c>
      <c r="P28" s="111">
        <v>31.54</v>
      </c>
      <c r="Q28" s="70">
        <f t="shared" si="0"/>
        <v>31.541938127974618</v>
      </c>
    </row>
    <row r="29" spans="1:17" s="70" customFormat="1" ht="14.25" customHeight="1">
      <c r="A29" s="76">
        <v>20</v>
      </c>
      <c r="B29" s="75" t="s">
        <v>47</v>
      </c>
      <c r="C29" s="74">
        <v>94</v>
      </c>
      <c r="D29" s="114">
        <v>2.66</v>
      </c>
      <c r="E29" s="114">
        <v>0.01</v>
      </c>
      <c r="F29" s="114">
        <v>3.4</v>
      </c>
      <c r="G29" s="114">
        <v>2.15</v>
      </c>
      <c r="H29" s="114">
        <v>17.06</v>
      </c>
      <c r="I29" s="114">
        <v>6.68</v>
      </c>
      <c r="J29" s="114">
        <v>0.01</v>
      </c>
      <c r="K29" s="114">
        <v>0</v>
      </c>
      <c r="L29" s="114">
        <v>0.03</v>
      </c>
      <c r="M29" s="114">
        <v>0.8897</v>
      </c>
      <c r="N29" s="113">
        <v>40.702127659574465</v>
      </c>
      <c r="O29" s="112">
        <v>30.7297</v>
      </c>
      <c r="P29" s="111">
        <v>-24.5</v>
      </c>
      <c r="Q29" s="70">
        <f t="shared" si="0"/>
        <v>-24.500998431782534</v>
      </c>
    </row>
    <row r="30" spans="1:17" s="70" customFormat="1" ht="14.25" customHeight="1">
      <c r="A30" s="76">
        <v>21</v>
      </c>
      <c r="B30" s="75" t="s">
        <v>46</v>
      </c>
      <c r="C30" s="74">
        <v>56</v>
      </c>
      <c r="D30" s="114">
        <v>0.01</v>
      </c>
      <c r="E30" s="114">
        <v>0</v>
      </c>
      <c r="F30" s="114">
        <v>4.21</v>
      </c>
      <c r="G30" s="114">
        <v>3.22</v>
      </c>
      <c r="H30" s="114">
        <v>11.56</v>
      </c>
      <c r="I30" s="114">
        <v>8.46</v>
      </c>
      <c r="J30" s="114">
        <v>0.02</v>
      </c>
      <c r="K30" s="114">
        <v>0</v>
      </c>
      <c r="L30" s="114">
        <v>0.02</v>
      </c>
      <c r="M30" s="114">
        <v>1.2792</v>
      </c>
      <c r="N30" s="113">
        <v>17.074675324675322</v>
      </c>
      <c r="O30" s="112">
        <v>25.5592</v>
      </c>
      <c r="P30" s="111">
        <v>49.69</v>
      </c>
      <c r="Q30" s="70">
        <f t="shared" si="0"/>
        <v>49.690694048298184</v>
      </c>
    </row>
    <row r="31" spans="1:17" s="70" customFormat="1" ht="14.25" customHeight="1">
      <c r="A31" s="76">
        <v>22</v>
      </c>
      <c r="B31" s="75" t="s">
        <v>45</v>
      </c>
      <c r="C31" s="74">
        <v>52</v>
      </c>
      <c r="D31" s="114">
        <v>0.09</v>
      </c>
      <c r="E31" s="114">
        <v>0</v>
      </c>
      <c r="F31" s="114">
        <v>2.45</v>
      </c>
      <c r="G31" s="114">
        <v>1.83</v>
      </c>
      <c r="H31" s="114">
        <v>0</v>
      </c>
      <c r="I31" s="114">
        <v>4.26</v>
      </c>
      <c r="J31" s="114">
        <v>0</v>
      </c>
      <c r="K31" s="114">
        <v>0</v>
      </c>
      <c r="L31" s="114">
        <v>0.03</v>
      </c>
      <c r="M31" s="114">
        <v>0.7028</v>
      </c>
      <c r="N31" s="113">
        <v>12.622377622377623</v>
      </c>
      <c r="O31" s="112">
        <v>7.5328</v>
      </c>
      <c r="P31" s="111">
        <v>-40.32</v>
      </c>
      <c r="Q31" s="70">
        <f t="shared" si="0"/>
        <v>-40.32186149584488</v>
      </c>
    </row>
    <row r="32" spans="1:17" s="70" customFormat="1" ht="14.25" customHeight="1">
      <c r="A32" s="76">
        <v>23</v>
      </c>
      <c r="B32" s="75" t="s">
        <v>44</v>
      </c>
      <c r="C32" s="74">
        <v>46</v>
      </c>
      <c r="D32" s="114">
        <v>0.22</v>
      </c>
      <c r="E32" s="114">
        <v>0</v>
      </c>
      <c r="F32" s="114">
        <v>3.15</v>
      </c>
      <c r="G32" s="114">
        <v>1.77</v>
      </c>
      <c r="H32" s="114">
        <v>8.74</v>
      </c>
      <c r="I32" s="114">
        <v>6.11</v>
      </c>
      <c r="J32" s="114">
        <v>0</v>
      </c>
      <c r="K32" s="114">
        <v>0</v>
      </c>
      <c r="L32" s="114">
        <v>0.04</v>
      </c>
      <c r="M32" s="114">
        <v>0.8221</v>
      </c>
      <c r="N32" s="113">
        <v>21.525691699604742</v>
      </c>
      <c r="O32" s="112">
        <v>19.082099999999997</v>
      </c>
      <c r="P32" s="111">
        <v>-11.35</v>
      </c>
      <c r="Q32" s="70">
        <f t="shared" si="0"/>
        <v>-11.351977598237255</v>
      </c>
    </row>
    <row r="33" spans="1:17" s="70" customFormat="1" ht="14.25" customHeight="1">
      <c r="A33" s="76">
        <v>24</v>
      </c>
      <c r="B33" s="75" t="s">
        <v>43</v>
      </c>
      <c r="C33" s="74">
        <v>38</v>
      </c>
      <c r="D33" s="114">
        <v>2.82</v>
      </c>
      <c r="E33" s="114">
        <v>0</v>
      </c>
      <c r="F33" s="114">
        <v>2.34</v>
      </c>
      <c r="G33" s="114">
        <v>1.53</v>
      </c>
      <c r="H33" s="114">
        <v>3.22</v>
      </c>
      <c r="I33" s="114">
        <v>4.37</v>
      </c>
      <c r="J33" s="114">
        <v>0.01</v>
      </c>
      <c r="K33" s="114">
        <v>0</v>
      </c>
      <c r="L33" s="114">
        <v>0</v>
      </c>
      <c r="M33" s="114">
        <v>0.4593</v>
      </c>
      <c r="N33" s="113">
        <v>10.995215311004785</v>
      </c>
      <c r="O33" s="112">
        <v>13.2193</v>
      </c>
      <c r="P33" s="111">
        <v>20.23</v>
      </c>
      <c r="Q33" s="70">
        <f t="shared" si="0"/>
        <v>20.22775021758052</v>
      </c>
    </row>
    <row r="34" spans="1:17" s="70" customFormat="1" ht="14.25" customHeight="1">
      <c r="A34" s="76">
        <v>25</v>
      </c>
      <c r="B34" s="75" t="s">
        <v>42</v>
      </c>
      <c r="C34" s="74">
        <v>52</v>
      </c>
      <c r="D34" s="114">
        <v>1.68</v>
      </c>
      <c r="E34" s="114">
        <v>0.01</v>
      </c>
      <c r="F34" s="114">
        <v>2.14</v>
      </c>
      <c r="G34" s="114">
        <v>1.41</v>
      </c>
      <c r="H34" s="114">
        <v>42.86</v>
      </c>
      <c r="I34" s="114">
        <v>5.94</v>
      </c>
      <c r="J34" s="114">
        <v>0</v>
      </c>
      <c r="K34" s="114">
        <v>0.03</v>
      </c>
      <c r="L34" s="114">
        <v>0.01</v>
      </c>
      <c r="M34" s="114">
        <v>0.7413</v>
      </c>
      <c r="N34" s="113">
        <v>14.713286713286713</v>
      </c>
      <c r="O34" s="112">
        <v>53.4013</v>
      </c>
      <c r="P34" s="111">
        <v>262.95</v>
      </c>
      <c r="Q34" s="70">
        <f t="shared" si="0"/>
        <v>262.94609790874523</v>
      </c>
    </row>
    <row r="35" spans="1:17" s="70" customFormat="1" ht="14.25" customHeight="1">
      <c r="A35" s="76">
        <v>26</v>
      </c>
      <c r="B35" s="75" t="s">
        <v>41</v>
      </c>
      <c r="C35" s="74">
        <v>110</v>
      </c>
      <c r="D35" s="114">
        <v>0.49</v>
      </c>
      <c r="E35" s="114">
        <v>0</v>
      </c>
      <c r="F35" s="114">
        <v>4.14</v>
      </c>
      <c r="G35" s="114">
        <v>2.26</v>
      </c>
      <c r="H35" s="114">
        <v>2.24</v>
      </c>
      <c r="I35" s="114">
        <v>12.98</v>
      </c>
      <c r="J35" s="114">
        <v>0</v>
      </c>
      <c r="K35" s="114">
        <v>0</v>
      </c>
      <c r="L35" s="114">
        <v>0.09</v>
      </c>
      <c r="M35" s="114">
        <v>1.4843</v>
      </c>
      <c r="N35" s="113">
        <v>39.54895104895105</v>
      </c>
      <c r="O35" s="112">
        <v>21.424300000000002</v>
      </c>
      <c r="P35" s="111">
        <v>-45.83</v>
      </c>
      <c r="Q35" s="70">
        <f t="shared" si="0"/>
        <v>-45.82839890372203</v>
      </c>
    </row>
    <row r="36" spans="1:17" s="70" customFormat="1" ht="14.25" customHeight="1">
      <c r="A36" s="76">
        <v>27</v>
      </c>
      <c r="B36" s="75" t="s">
        <v>40</v>
      </c>
      <c r="C36" s="74">
        <v>26</v>
      </c>
      <c r="D36" s="114">
        <v>0.12</v>
      </c>
      <c r="E36" s="114">
        <v>0.01</v>
      </c>
      <c r="F36" s="114">
        <v>3.05</v>
      </c>
      <c r="G36" s="114">
        <v>1.84</v>
      </c>
      <c r="H36" s="114">
        <v>2.22</v>
      </c>
      <c r="I36" s="114">
        <v>6.41</v>
      </c>
      <c r="J36" s="114">
        <v>0.02</v>
      </c>
      <c r="K36" s="114">
        <v>0</v>
      </c>
      <c r="L36" s="114">
        <v>0.03</v>
      </c>
      <c r="M36" s="114">
        <v>1.028</v>
      </c>
      <c r="N36" s="113">
        <v>34.40495867768595</v>
      </c>
      <c r="O36" s="112">
        <v>12.878</v>
      </c>
      <c r="P36" s="111">
        <v>-62.57</v>
      </c>
      <c r="Q36" s="70">
        <f t="shared" si="0"/>
        <v>-62.569349027143886</v>
      </c>
    </row>
    <row r="37" spans="1:17" s="70" customFormat="1" ht="14.25" customHeight="1">
      <c r="A37" s="72"/>
      <c r="B37" s="72" t="s">
        <v>13</v>
      </c>
      <c r="C37" s="110">
        <v>1718</v>
      </c>
      <c r="D37" s="109">
        <v>1.35</v>
      </c>
      <c r="E37" s="109">
        <v>0</v>
      </c>
      <c r="F37" s="109">
        <v>3.07</v>
      </c>
      <c r="G37" s="109">
        <v>2</v>
      </c>
      <c r="H37" s="109">
        <v>11.27</v>
      </c>
      <c r="I37" s="109">
        <v>7.43</v>
      </c>
      <c r="J37" s="109">
        <v>0.01</v>
      </c>
      <c r="K37" s="109">
        <v>0</v>
      </c>
      <c r="L37" s="109">
        <v>0.04</v>
      </c>
      <c r="M37" s="109">
        <v>0.9841</v>
      </c>
      <c r="N37" s="108">
        <v>29.80098710396434</v>
      </c>
      <c r="O37" s="107">
        <v>24.1541</v>
      </c>
      <c r="P37" s="106">
        <v>-18.95</v>
      </c>
      <c r="Q37" s="70">
        <f t="shared" si="0"/>
        <v>-18.94865792285502</v>
      </c>
    </row>
    <row r="38" spans="1:14" ht="12.75">
      <c r="A38" s="68"/>
      <c r="B38" s="69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ht="12.75">
      <c r="A39" s="68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ht="12.75">
      <c r="A40" s="68"/>
      <c r="B40" s="69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ht="12.75">
      <c r="A41" s="68"/>
      <c r="B41" s="69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2.75">
      <c r="A42" s="68"/>
      <c r="B42" s="69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12.75">
      <c r="A43" s="68"/>
      <c r="B43" s="69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ht="12.75">
      <c r="A44" s="68"/>
      <c r="B44" s="6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ht="12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4" ht="12.75">
      <c r="A46" s="68"/>
      <c r="B46" s="69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ht="12.75">
      <c r="A47" s="68"/>
      <c r="B47" s="69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</sheetData>
  <sheetProtection/>
  <mergeCells count="23">
    <mergeCell ref="A2:P2"/>
    <mergeCell ref="M1:P1"/>
    <mergeCell ref="A4:A8"/>
    <mergeCell ref="B4:B8"/>
    <mergeCell ref="C4:C8"/>
    <mergeCell ref="D4:M4"/>
    <mergeCell ref="N4:O4"/>
    <mergeCell ref="L5:L8"/>
    <mergeCell ref="M5:M8"/>
    <mergeCell ref="N5:N8"/>
    <mergeCell ref="O5:O8"/>
    <mergeCell ref="D5:E5"/>
    <mergeCell ref="F5:I5"/>
    <mergeCell ref="J5:J8"/>
    <mergeCell ref="K5:K8"/>
    <mergeCell ref="D6:D8"/>
    <mergeCell ref="E6:E8"/>
    <mergeCell ref="F6:G6"/>
    <mergeCell ref="P4:P8"/>
    <mergeCell ref="I6:I8"/>
    <mergeCell ref="F7:F8"/>
    <mergeCell ref="G7:G8"/>
    <mergeCell ref="H6:H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G9">
      <selection activeCell="V16" sqref="V16"/>
    </sheetView>
  </sheetViews>
  <sheetFormatPr defaultColWidth="9.00390625" defaultRowHeight="12.75"/>
  <cols>
    <col min="1" max="1" width="3.75390625" style="1" customWidth="1"/>
    <col min="2" max="2" width="24.25390625" style="1" customWidth="1"/>
    <col min="3" max="3" width="7.875" style="1" customWidth="1"/>
    <col min="4" max="4" width="8.375" style="1" customWidth="1"/>
    <col min="5" max="5" width="7.875" style="1" customWidth="1"/>
    <col min="6" max="6" width="8.25390625" style="1" customWidth="1"/>
    <col min="7" max="7" width="7.375" style="1" customWidth="1"/>
    <col min="8" max="8" width="8.00390625" style="1" customWidth="1"/>
    <col min="9" max="9" width="8.75390625" style="1" customWidth="1"/>
    <col min="10" max="10" width="8.875" style="1" customWidth="1"/>
    <col min="11" max="11" width="7.375" style="1" customWidth="1"/>
    <col min="12" max="13" width="9.00390625" style="1" customWidth="1"/>
    <col min="14" max="14" width="9.25390625" style="1" customWidth="1"/>
    <col min="15" max="15" width="9.625" style="1" customWidth="1"/>
    <col min="16" max="16" width="8.125" style="1" customWidth="1"/>
    <col min="17" max="17" width="7.625" style="1" customWidth="1"/>
    <col min="18" max="18" width="9.375" style="1" customWidth="1"/>
    <col min="19" max="20" width="7.125" style="1" customWidth="1"/>
    <col min="21" max="21" width="5.875" style="1" customWidth="1"/>
    <col min="22" max="22" width="5.75390625" style="1" customWidth="1"/>
    <col min="23" max="23" width="7.25390625" style="1" customWidth="1"/>
    <col min="24" max="25" width="7.125" style="1" customWidth="1"/>
    <col min="26" max="16384" width="9.125" style="1" customWidth="1"/>
  </cols>
  <sheetData>
    <row r="1" ht="10.5" customHeight="1">
      <c r="R1" s="44" t="s">
        <v>164</v>
      </c>
    </row>
    <row r="2" spans="1:25" ht="18.75">
      <c r="A2" s="499" t="s">
        <v>163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2"/>
      <c r="T2" s="42"/>
      <c r="U2" s="42"/>
      <c r="V2" s="42"/>
      <c r="W2" s="42"/>
      <c r="X2" s="42"/>
      <c r="Y2" s="42"/>
    </row>
    <row r="3" spans="1:25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ht="9.75" customHeight="1" thickBot="1"/>
    <row r="5" spans="1:18" ht="21.75" customHeight="1">
      <c r="A5" s="500" t="s">
        <v>2</v>
      </c>
      <c r="B5" s="502" t="s">
        <v>162</v>
      </c>
      <c r="C5" s="504" t="s">
        <v>161</v>
      </c>
      <c r="D5" s="505"/>
      <c r="E5" s="505"/>
      <c r="F5" s="505"/>
      <c r="G5" s="505"/>
      <c r="H5" s="505"/>
      <c r="I5" s="506"/>
      <c r="J5" s="506"/>
      <c r="K5" s="506"/>
      <c r="L5" s="504" t="s">
        <v>160</v>
      </c>
      <c r="M5" s="505"/>
      <c r="N5" s="505"/>
      <c r="O5" s="505"/>
      <c r="P5" s="506"/>
      <c r="Q5" s="506"/>
      <c r="R5" s="507"/>
    </row>
    <row r="6" spans="1:18" ht="93" customHeight="1">
      <c r="A6" s="501"/>
      <c r="B6" s="503"/>
      <c r="C6" s="494" t="s">
        <v>159</v>
      </c>
      <c r="D6" s="508"/>
      <c r="E6" s="508"/>
      <c r="F6" s="495"/>
      <c r="G6" s="475" t="s">
        <v>71</v>
      </c>
      <c r="H6" s="475"/>
      <c r="I6" s="498" t="s">
        <v>13</v>
      </c>
      <c r="J6" s="495"/>
      <c r="K6" s="493" t="s">
        <v>6</v>
      </c>
      <c r="L6" s="494" t="s">
        <v>158</v>
      </c>
      <c r="M6" s="495"/>
      <c r="N6" s="475" t="s">
        <v>157</v>
      </c>
      <c r="O6" s="475"/>
      <c r="P6" s="498" t="s">
        <v>13</v>
      </c>
      <c r="Q6" s="495"/>
      <c r="R6" s="497" t="s">
        <v>6</v>
      </c>
    </row>
    <row r="7" spans="1:18" ht="12.75" customHeight="1">
      <c r="A7" s="501"/>
      <c r="B7" s="503"/>
      <c r="C7" s="478" t="s">
        <v>4</v>
      </c>
      <c r="D7" s="478"/>
      <c r="E7" s="478" t="s">
        <v>5</v>
      </c>
      <c r="F7" s="478"/>
      <c r="G7" s="455" t="s">
        <v>4</v>
      </c>
      <c r="H7" s="455" t="s">
        <v>5</v>
      </c>
      <c r="I7" s="455" t="s">
        <v>4</v>
      </c>
      <c r="J7" s="455" t="s">
        <v>5</v>
      </c>
      <c r="K7" s="493"/>
      <c r="L7" s="455" t="s">
        <v>4</v>
      </c>
      <c r="M7" s="455" t="s">
        <v>5</v>
      </c>
      <c r="N7" s="455" t="s">
        <v>4</v>
      </c>
      <c r="O7" s="455" t="s">
        <v>5</v>
      </c>
      <c r="P7" s="455" t="s">
        <v>4</v>
      </c>
      <c r="Q7" s="455" t="s">
        <v>5</v>
      </c>
      <c r="R7" s="497"/>
    </row>
    <row r="8" spans="1:18" ht="41.25" customHeight="1">
      <c r="A8" s="501"/>
      <c r="B8" s="503"/>
      <c r="C8" s="120" t="s">
        <v>13</v>
      </c>
      <c r="D8" s="18" t="s">
        <v>15</v>
      </c>
      <c r="E8" s="18" t="s">
        <v>13</v>
      </c>
      <c r="F8" s="18" t="s">
        <v>15</v>
      </c>
      <c r="G8" s="496"/>
      <c r="H8" s="496"/>
      <c r="I8" s="496"/>
      <c r="J8" s="496"/>
      <c r="K8" s="493"/>
      <c r="L8" s="496"/>
      <c r="M8" s="496"/>
      <c r="N8" s="496"/>
      <c r="O8" s="496"/>
      <c r="P8" s="496"/>
      <c r="Q8" s="496"/>
      <c r="R8" s="497"/>
    </row>
    <row r="9" spans="1:18" ht="12.75" customHeight="1">
      <c r="A9" s="39" t="s">
        <v>8</v>
      </c>
      <c r="B9" s="39" t="s">
        <v>9</v>
      </c>
      <c r="C9" s="39">
        <v>1</v>
      </c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9">
        <v>7</v>
      </c>
      <c r="J9" s="39">
        <v>8</v>
      </c>
      <c r="K9" s="35">
        <v>9</v>
      </c>
      <c r="L9" s="39">
        <v>10</v>
      </c>
      <c r="M9" s="39">
        <v>11</v>
      </c>
      <c r="N9" s="39">
        <v>12</v>
      </c>
      <c r="O9" s="39">
        <v>13</v>
      </c>
      <c r="P9" s="39">
        <v>14</v>
      </c>
      <c r="Q9" s="39">
        <v>15</v>
      </c>
      <c r="R9" s="118">
        <v>16</v>
      </c>
    </row>
    <row r="10" spans="1:18" ht="12" customHeight="1">
      <c r="A10" s="33">
        <v>1</v>
      </c>
      <c r="B10" s="32" t="s">
        <v>66</v>
      </c>
      <c r="C10" s="49">
        <v>8357</v>
      </c>
      <c r="D10" s="49">
        <v>7771</v>
      </c>
      <c r="E10" s="116">
        <v>7422</v>
      </c>
      <c r="F10" s="116">
        <v>6651</v>
      </c>
      <c r="G10" s="49">
        <v>16</v>
      </c>
      <c r="H10" s="116">
        <v>84</v>
      </c>
      <c r="I10" s="49">
        <v>8373</v>
      </c>
      <c r="J10" s="49">
        <v>7506</v>
      </c>
      <c r="K10" s="28">
        <v>-10.354711572912933</v>
      </c>
      <c r="L10" s="49">
        <v>0</v>
      </c>
      <c r="M10" s="115">
        <v>0</v>
      </c>
      <c r="N10" s="49">
        <v>0</v>
      </c>
      <c r="O10" s="115">
        <v>0</v>
      </c>
      <c r="P10" s="48">
        <v>0</v>
      </c>
      <c r="Q10" s="48"/>
      <c r="R10" s="28"/>
    </row>
    <row r="11" spans="1:18" ht="12" customHeight="1">
      <c r="A11" s="33">
        <v>2</v>
      </c>
      <c r="B11" s="32" t="s">
        <v>156</v>
      </c>
      <c r="C11" s="49">
        <v>2810</v>
      </c>
      <c r="D11" s="49">
        <v>2436</v>
      </c>
      <c r="E11" s="116">
        <v>3313</v>
      </c>
      <c r="F11" s="116">
        <v>2795</v>
      </c>
      <c r="G11" s="49">
        <v>9</v>
      </c>
      <c r="H11" s="116">
        <v>56</v>
      </c>
      <c r="I11" s="49">
        <v>2819</v>
      </c>
      <c r="J11" s="49">
        <v>3369</v>
      </c>
      <c r="K11" s="28">
        <v>19.510464703795677</v>
      </c>
      <c r="L11" s="49">
        <v>0</v>
      </c>
      <c r="M11" s="115">
        <v>10336</v>
      </c>
      <c r="N11" s="49">
        <v>0</v>
      </c>
      <c r="O11" s="115">
        <v>2</v>
      </c>
      <c r="P11" s="48">
        <v>0</v>
      </c>
      <c r="Q11" s="48">
        <v>10338</v>
      </c>
      <c r="R11" s="28"/>
    </row>
    <row r="12" spans="1:18" ht="12" customHeight="1">
      <c r="A12" s="33">
        <v>3</v>
      </c>
      <c r="B12" s="32" t="s">
        <v>155</v>
      </c>
      <c r="C12" s="49">
        <v>1926</v>
      </c>
      <c r="D12" s="49">
        <v>1671</v>
      </c>
      <c r="E12" s="116">
        <v>1832</v>
      </c>
      <c r="F12" s="116">
        <v>1465</v>
      </c>
      <c r="G12" s="49">
        <v>3</v>
      </c>
      <c r="H12" s="116">
        <v>1</v>
      </c>
      <c r="I12" s="49">
        <v>1929</v>
      </c>
      <c r="J12" s="49">
        <v>1833</v>
      </c>
      <c r="K12" s="28">
        <v>-4.976671850699844</v>
      </c>
      <c r="L12" s="49">
        <v>0</v>
      </c>
      <c r="M12" s="115">
        <v>0</v>
      </c>
      <c r="N12" s="49">
        <v>0</v>
      </c>
      <c r="O12" s="115">
        <v>0</v>
      </c>
      <c r="P12" s="48">
        <v>0</v>
      </c>
      <c r="Q12" s="48">
        <v>0</v>
      </c>
      <c r="R12" s="28"/>
    </row>
    <row r="13" spans="1:18" ht="12" customHeight="1">
      <c r="A13" s="33">
        <v>4</v>
      </c>
      <c r="B13" s="32" t="s">
        <v>154</v>
      </c>
      <c r="C13" s="49">
        <v>7377</v>
      </c>
      <c r="D13" s="49">
        <v>6784</v>
      </c>
      <c r="E13" s="116">
        <v>7285</v>
      </c>
      <c r="F13" s="116">
        <v>6183</v>
      </c>
      <c r="G13" s="49">
        <v>11</v>
      </c>
      <c r="H13" s="116">
        <v>23</v>
      </c>
      <c r="I13" s="49">
        <v>7388</v>
      </c>
      <c r="J13" s="49">
        <v>7308</v>
      </c>
      <c r="K13" s="28">
        <v>-1.0828370330265358</v>
      </c>
      <c r="L13" s="49">
        <v>20590</v>
      </c>
      <c r="M13" s="115">
        <v>73792</v>
      </c>
      <c r="N13" s="49">
        <v>12</v>
      </c>
      <c r="O13" s="115">
        <v>19</v>
      </c>
      <c r="P13" s="48">
        <v>20602</v>
      </c>
      <c r="Q13" s="48">
        <v>73811</v>
      </c>
      <c r="R13" s="117">
        <v>258.2710416464421</v>
      </c>
    </row>
    <row r="14" spans="1:18" ht="12" customHeight="1">
      <c r="A14" s="33">
        <v>5</v>
      </c>
      <c r="B14" s="32" t="s">
        <v>153</v>
      </c>
      <c r="C14" s="49">
        <v>17064</v>
      </c>
      <c r="D14" s="49">
        <v>15366</v>
      </c>
      <c r="E14" s="116">
        <v>11363</v>
      </c>
      <c r="F14" s="116">
        <v>9567</v>
      </c>
      <c r="G14" s="49">
        <v>49</v>
      </c>
      <c r="H14" s="116">
        <v>125</v>
      </c>
      <c r="I14" s="49">
        <v>17113</v>
      </c>
      <c r="J14" s="49">
        <v>11488</v>
      </c>
      <c r="K14" s="28">
        <v>-32.86974814468533</v>
      </c>
      <c r="L14" s="49">
        <v>29655</v>
      </c>
      <c r="M14" s="115">
        <v>62298</v>
      </c>
      <c r="N14" s="49">
        <v>15</v>
      </c>
      <c r="O14" s="115">
        <v>14</v>
      </c>
      <c r="P14" s="48">
        <v>29670</v>
      </c>
      <c r="Q14" s="48">
        <v>62312</v>
      </c>
      <c r="R14" s="28">
        <v>110.01685203909673</v>
      </c>
    </row>
    <row r="15" spans="1:18" ht="12" customHeight="1">
      <c r="A15" s="33">
        <v>6</v>
      </c>
      <c r="B15" s="32" t="s">
        <v>152</v>
      </c>
      <c r="C15" s="49">
        <v>4977</v>
      </c>
      <c r="D15" s="49">
        <v>4977</v>
      </c>
      <c r="E15" s="116">
        <v>6575</v>
      </c>
      <c r="F15" s="116">
        <v>5359</v>
      </c>
      <c r="G15" s="49">
        <v>36</v>
      </c>
      <c r="H15" s="116">
        <v>31</v>
      </c>
      <c r="I15" s="49">
        <v>5013</v>
      </c>
      <c r="J15" s="49">
        <v>6606</v>
      </c>
      <c r="K15" s="28">
        <v>31.777378815080795</v>
      </c>
      <c r="L15" s="49">
        <v>0</v>
      </c>
      <c r="M15" s="115">
        <v>14363</v>
      </c>
      <c r="N15" s="49">
        <v>0</v>
      </c>
      <c r="O15" s="115">
        <v>0</v>
      </c>
      <c r="P15" s="48">
        <v>0</v>
      </c>
      <c r="Q15" s="48">
        <v>14363</v>
      </c>
      <c r="R15" s="28"/>
    </row>
    <row r="16" spans="1:18" ht="12" customHeight="1">
      <c r="A16" s="33">
        <v>7</v>
      </c>
      <c r="B16" s="32" t="s">
        <v>151</v>
      </c>
      <c r="C16" s="49">
        <v>2620</v>
      </c>
      <c r="D16" s="49">
        <v>2315</v>
      </c>
      <c r="E16" s="116">
        <v>2205</v>
      </c>
      <c r="F16" s="116">
        <v>1823</v>
      </c>
      <c r="G16" s="49">
        <v>3</v>
      </c>
      <c r="H16" s="116">
        <v>9</v>
      </c>
      <c r="I16" s="49">
        <v>2623</v>
      </c>
      <c r="J16" s="49">
        <v>2214</v>
      </c>
      <c r="K16" s="28">
        <v>-15.592832634388117</v>
      </c>
      <c r="L16" s="49">
        <v>0</v>
      </c>
      <c r="M16" s="115">
        <v>0</v>
      </c>
      <c r="N16" s="49">
        <v>0</v>
      </c>
      <c r="O16" s="115">
        <v>0</v>
      </c>
      <c r="P16" s="48">
        <v>0</v>
      </c>
      <c r="Q16" s="48">
        <v>0</v>
      </c>
      <c r="R16" s="28"/>
    </row>
    <row r="17" spans="1:18" ht="12" customHeight="1">
      <c r="A17" s="33">
        <v>8</v>
      </c>
      <c r="B17" s="32" t="s">
        <v>150</v>
      </c>
      <c r="C17" s="49">
        <v>4173</v>
      </c>
      <c r="D17" s="49">
        <v>3715</v>
      </c>
      <c r="E17" s="116">
        <v>5054</v>
      </c>
      <c r="F17" s="116">
        <v>4330</v>
      </c>
      <c r="G17" s="49">
        <v>3</v>
      </c>
      <c r="H17" s="116">
        <v>4</v>
      </c>
      <c r="I17" s="49">
        <v>4176</v>
      </c>
      <c r="J17" s="49">
        <v>5058</v>
      </c>
      <c r="K17" s="28">
        <v>21.120689655172413</v>
      </c>
      <c r="L17" s="49">
        <v>0</v>
      </c>
      <c r="M17" s="115">
        <v>0</v>
      </c>
      <c r="N17" s="49">
        <v>0</v>
      </c>
      <c r="O17" s="115">
        <v>0</v>
      </c>
      <c r="P17" s="48">
        <v>0</v>
      </c>
      <c r="Q17" s="48">
        <v>0</v>
      </c>
      <c r="R17" s="28"/>
    </row>
    <row r="18" spans="1:18" ht="12" customHeight="1">
      <c r="A18" s="33">
        <v>9</v>
      </c>
      <c r="B18" s="32" t="s">
        <v>149</v>
      </c>
      <c r="C18" s="49">
        <v>2428</v>
      </c>
      <c r="D18" s="49">
        <v>2297</v>
      </c>
      <c r="E18" s="116">
        <v>2198</v>
      </c>
      <c r="F18" s="116">
        <v>1872</v>
      </c>
      <c r="G18" s="49">
        <v>4</v>
      </c>
      <c r="H18" s="116">
        <v>5</v>
      </c>
      <c r="I18" s="49">
        <v>2432</v>
      </c>
      <c r="J18" s="49">
        <v>2203</v>
      </c>
      <c r="K18" s="28">
        <v>-9.41611842105263</v>
      </c>
      <c r="L18" s="49">
        <v>0</v>
      </c>
      <c r="M18" s="115">
        <v>0</v>
      </c>
      <c r="N18" s="49">
        <v>0</v>
      </c>
      <c r="O18" s="115">
        <v>0</v>
      </c>
      <c r="P18" s="48">
        <v>0</v>
      </c>
      <c r="Q18" s="48">
        <v>0</v>
      </c>
      <c r="R18" s="28"/>
    </row>
    <row r="19" spans="1:18" ht="12" customHeight="1">
      <c r="A19" s="33">
        <v>10</v>
      </c>
      <c r="B19" s="32" t="s">
        <v>148</v>
      </c>
      <c r="C19" s="49">
        <v>3820</v>
      </c>
      <c r="D19" s="49">
        <v>3455</v>
      </c>
      <c r="E19" s="116">
        <v>3081</v>
      </c>
      <c r="F19" s="116">
        <v>2623</v>
      </c>
      <c r="G19" s="49">
        <v>6</v>
      </c>
      <c r="H19" s="116">
        <v>10</v>
      </c>
      <c r="I19" s="49">
        <v>3826</v>
      </c>
      <c r="J19" s="49">
        <v>3091</v>
      </c>
      <c r="K19" s="28">
        <v>-19.210663878724517</v>
      </c>
      <c r="L19" s="49">
        <v>19057</v>
      </c>
      <c r="M19" s="115">
        <v>68908</v>
      </c>
      <c r="N19" s="49">
        <v>10</v>
      </c>
      <c r="O19" s="115">
        <v>15</v>
      </c>
      <c r="P19" s="48">
        <v>19067</v>
      </c>
      <c r="Q19" s="48">
        <v>68923</v>
      </c>
      <c r="R19" s="28">
        <v>261.47794618975195</v>
      </c>
    </row>
    <row r="20" spans="1:18" ht="12" customHeight="1">
      <c r="A20" s="33">
        <v>11</v>
      </c>
      <c r="B20" s="32" t="s">
        <v>147</v>
      </c>
      <c r="C20" s="49">
        <v>2497</v>
      </c>
      <c r="D20" s="49">
        <v>2193</v>
      </c>
      <c r="E20" s="116">
        <v>2530</v>
      </c>
      <c r="F20" s="116">
        <v>2261</v>
      </c>
      <c r="G20" s="49">
        <v>1</v>
      </c>
      <c r="H20" s="116">
        <v>7</v>
      </c>
      <c r="I20" s="49">
        <v>2498</v>
      </c>
      <c r="J20" s="49">
        <v>2537</v>
      </c>
      <c r="K20" s="28">
        <v>1.561248999199364</v>
      </c>
      <c r="L20" s="49">
        <v>0</v>
      </c>
      <c r="M20" s="115">
        <v>0</v>
      </c>
      <c r="N20" s="49">
        <v>0</v>
      </c>
      <c r="O20" s="115">
        <v>0</v>
      </c>
      <c r="P20" s="48">
        <v>0</v>
      </c>
      <c r="Q20" s="48">
        <v>0</v>
      </c>
      <c r="R20" s="28"/>
    </row>
    <row r="21" spans="1:18" ht="12" customHeight="1">
      <c r="A21" s="33">
        <v>12</v>
      </c>
      <c r="B21" s="32" t="s">
        <v>146</v>
      </c>
      <c r="C21" s="49">
        <v>5451</v>
      </c>
      <c r="D21" s="49">
        <v>4739</v>
      </c>
      <c r="E21" s="116">
        <v>5732</v>
      </c>
      <c r="F21" s="116">
        <v>4603</v>
      </c>
      <c r="G21" s="49">
        <v>29</v>
      </c>
      <c r="H21" s="116">
        <v>118</v>
      </c>
      <c r="I21" s="49">
        <v>5480</v>
      </c>
      <c r="J21" s="49">
        <v>5850</v>
      </c>
      <c r="K21" s="28">
        <v>6.751824817518241</v>
      </c>
      <c r="L21" s="49">
        <v>0</v>
      </c>
      <c r="M21" s="115">
        <v>0</v>
      </c>
      <c r="N21" s="49">
        <v>0</v>
      </c>
      <c r="O21" s="115">
        <v>0</v>
      </c>
      <c r="P21" s="48">
        <v>0</v>
      </c>
      <c r="Q21" s="48">
        <v>0</v>
      </c>
      <c r="R21" s="28"/>
    </row>
    <row r="22" spans="1:18" ht="12" customHeight="1">
      <c r="A22" s="33">
        <v>13</v>
      </c>
      <c r="B22" s="32" t="s">
        <v>145</v>
      </c>
      <c r="C22" s="49">
        <v>5711</v>
      </c>
      <c r="D22" s="49">
        <v>5186</v>
      </c>
      <c r="E22" s="116">
        <v>7406</v>
      </c>
      <c r="F22" s="116">
        <v>6228</v>
      </c>
      <c r="G22" s="49">
        <v>13</v>
      </c>
      <c r="H22" s="116">
        <v>10</v>
      </c>
      <c r="I22" s="49">
        <v>5724</v>
      </c>
      <c r="J22" s="49">
        <v>7416</v>
      </c>
      <c r="K22" s="28">
        <v>29.559748427672957</v>
      </c>
      <c r="L22" s="49">
        <v>28152</v>
      </c>
      <c r="M22" s="115">
        <v>49760</v>
      </c>
      <c r="N22" s="49">
        <v>28</v>
      </c>
      <c r="O22" s="115">
        <v>27</v>
      </c>
      <c r="P22" s="48">
        <v>28180</v>
      </c>
      <c r="Q22" s="48">
        <v>49787</v>
      </c>
      <c r="R22" s="28">
        <v>76.67494677075942</v>
      </c>
    </row>
    <row r="23" spans="1:18" ht="12" customHeight="1">
      <c r="A23" s="33">
        <v>14</v>
      </c>
      <c r="B23" s="32" t="s">
        <v>144</v>
      </c>
      <c r="C23" s="49">
        <v>4387</v>
      </c>
      <c r="D23" s="49">
        <v>4033</v>
      </c>
      <c r="E23" s="116">
        <v>5051</v>
      </c>
      <c r="F23" s="116">
        <v>4145</v>
      </c>
      <c r="G23" s="49">
        <v>6</v>
      </c>
      <c r="H23" s="116">
        <v>3</v>
      </c>
      <c r="I23" s="49">
        <v>4393</v>
      </c>
      <c r="J23" s="49">
        <v>5054</v>
      </c>
      <c r="K23" s="28">
        <v>15.046665149100846</v>
      </c>
      <c r="L23" s="49">
        <v>0</v>
      </c>
      <c r="M23" s="115">
        <v>0</v>
      </c>
      <c r="N23" s="49">
        <v>0</v>
      </c>
      <c r="O23" s="115">
        <v>0</v>
      </c>
      <c r="P23" s="48">
        <v>0</v>
      </c>
      <c r="Q23" s="48">
        <v>0</v>
      </c>
      <c r="R23" s="28"/>
    </row>
    <row r="24" spans="1:18" ht="12" customHeight="1">
      <c r="A24" s="33">
        <v>15</v>
      </c>
      <c r="B24" s="32" t="s">
        <v>143</v>
      </c>
      <c r="C24" s="49">
        <v>6988</v>
      </c>
      <c r="D24" s="49">
        <v>6443</v>
      </c>
      <c r="E24" s="116">
        <v>4970</v>
      </c>
      <c r="F24" s="116">
        <v>3860</v>
      </c>
      <c r="G24" s="49">
        <v>8</v>
      </c>
      <c r="H24" s="116">
        <v>8</v>
      </c>
      <c r="I24" s="49">
        <v>6996</v>
      </c>
      <c r="J24" s="49">
        <v>4978</v>
      </c>
      <c r="K24" s="28">
        <v>-28.845054316752424</v>
      </c>
      <c r="L24" s="49">
        <v>3012</v>
      </c>
      <c r="M24" s="115">
        <v>29098</v>
      </c>
      <c r="N24" s="49">
        <v>11</v>
      </c>
      <c r="O24" s="115">
        <v>11</v>
      </c>
      <c r="P24" s="48">
        <v>3023</v>
      </c>
      <c r="Q24" s="48">
        <v>29109</v>
      </c>
      <c r="R24" s="28">
        <v>862.9176314918955</v>
      </c>
    </row>
    <row r="25" spans="1:18" ht="12" customHeight="1">
      <c r="A25" s="33">
        <v>16</v>
      </c>
      <c r="B25" s="32" t="s">
        <v>142</v>
      </c>
      <c r="C25" s="49">
        <v>3273</v>
      </c>
      <c r="D25" s="49">
        <v>2779</v>
      </c>
      <c r="E25" s="116">
        <v>5630</v>
      </c>
      <c r="F25" s="116">
        <v>4780</v>
      </c>
      <c r="G25" s="49">
        <v>24</v>
      </c>
      <c r="H25" s="116">
        <v>15</v>
      </c>
      <c r="I25" s="49">
        <v>3297</v>
      </c>
      <c r="J25" s="49">
        <v>5645</v>
      </c>
      <c r="K25" s="28">
        <v>71.21625720351835</v>
      </c>
      <c r="L25" s="49">
        <v>0</v>
      </c>
      <c r="M25" s="115">
        <v>0</v>
      </c>
      <c r="N25" s="49">
        <v>0</v>
      </c>
      <c r="O25" s="115">
        <v>0</v>
      </c>
      <c r="P25" s="48">
        <v>0</v>
      </c>
      <c r="Q25" s="48">
        <v>0</v>
      </c>
      <c r="R25" s="28"/>
    </row>
    <row r="26" spans="1:18" ht="12" customHeight="1">
      <c r="A26" s="33">
        <v>17</v>
      </c>
      <c r="B26" s="32" t="s">
        <v>141</v>
      </c>
      <c r="C26" s="49">
        <v>3214</v>
      </c>
      <c r="D26" s="49">
        <v>2883</v>
      </c>
      <c r="E26" s="116">
        <v>2972</v>
      </c>
      <c r="F26" s="116">
        <v>2460</v>
      </c>
      <c r="G26" s="49">
        <v>11</v>
      </c>
      <c r="H26" s="116">
        <v>9</v>
      </c>
      <c r="I26" s="49">
        <v>3225</v>
      </c>
      <c r="J26" s="49">
        <v>2981</v>
      </c>
      <c r="K26" s="28">
        <v>-7.565891472868216</v>
      </c>
      <c r="L26" s="49">
        <v>0</v>
      </c>
      <c r="M26" s="115">
        <v>0</v>
      </c>
      <c r="N26" s="49">
        <v>0</v>
      </c>
      <c r="O26" s="115">
        <v>0</v>
      </c>
      <c r="P26" s="48">
        <v>0</v>
      </c>
      <c r="Q26" s="48">
        <v>0</v>
      </c>
      <c r="R26" s="28"/>
    </row>
    <row r="27" spans="1:18" ht="12" customHeight="1">
      <c r="A27" s="33">
        <v>18</v>
      </c>
      <c r="B27" s="32" t="s">
        <v>140</v>
      </c>
      <c r="C27" s="49">
        <v>4551</v>
      </c>
      <c r="D27" s="49">
        <v>4422</v>
      </c>
      <c r="E27" s="116">
        <v>4565</v>
      </c>
      <c r="F27" s="116">
        <v>4274</v>
      </c>
      <c r="G27" s="49">
        <v>5</v>
      </c>
      <c r="H27" s="116">
        <v>7</v>
      </c>
      <c r="I27" s="49">
        <v>4556</v>
      </c>
      <c r="J27" s="49">
        <v>4572</v>
      </c>
      <c r="K27" s="28">
        <v>0.351185250219487</v>
      </c>
      <c r="L27" s="49">
        <v>0</v>
      </c>
      <c r="M27" s="115">
        <v>0</v>
      </c>
      <c r="N27" s="49">
        <v>0</v>
      </c>
      <c r="O27" s="115">
        <v>0</v>
      </c>
      <c r="P27" s="48">
        <v>0</v>
      </c>
      <c r="Q27" s="48">
        <v>0</v>
      </c>
      <c r="R27" s="28"/>
    </row>
    <row r="28" spans="1:18" ht="12" customHeight="1">
      <c r="A28" s="33">
        <v>19</v>
      </c>
      <c r="B28" s="32" t="s">
        <v>139</v>
      </c>
      <c r="C28" s="49">
        <v>2405</v>
      </c>
      <c r="D28" s="49">
        <v>2198</v>
      </c>
      <c r="E28" s="116">
        <v>1897</v>
      </c>
      <c r="F28" s="116">
        <v>1761</v>
      </c>
      <c r="G28" s="49">
        <v>7</v>
      </c>
      <c r="H28" s="116">
        <v>10</v>
      </c>
      <c r="I28" s="49">
        <v>2412</v>
      </c>
      <c r="J28" s="49">
        <v>1907</v>
      </c>
      <c r="K28" s="28">
        <v>-20.936981757877277</v>
      </c>
      <c r="L28" s="49">
        <v>0</v>
      </c>
      <c r="M28" s="115">
        <v>0</v>
      </c>
      <c r="N28" s="49">
        <v>0</v>
      </c>
      <c r="O28" s="115">
        <v>0</v>
      </c>
      <c r="P28" s="48">
        <v>0</v>
      </c>
      <c r="Q28" s="48">
        <v>0</v>
      </c>
      <c r="R28" s="28"/>
    </row>
    <row r="29" spans="1:18" ht="12" customHeight="1">
      <c r="A29" s="33">
        <v>20</v>
      </c>
      <c r="B29" s="32" t="s">
        <v>138</v>
      </c>
      <c r="C29" s="49">
        <v>8081</v>
      </c>
      <c r="D29" s="49">
        <v>7364</v>
      </c>
      <c r="E29" s="116">
        <v>8510</v>
      </c>
      <c r="F29" s="116">
        <v>6861</v>
      </c>
      <c r="G29" s="49">
        <v>16</v>
      </c>
      <c r="H29" s="116">
        <v>24</v>
      </c>
      <c r="I29" s="49">
        <v>8097</v>
      </c>
      <c r="J29" s="49">
        <v>8534</v>
      </c>
      <c r="K29" s="28">
        <v>5.397060639743117</v>
      </c>
      <c r="L29" s="49">
        <v>68326</v>
      </c>
      <c r="M29" s="115">
        <v>43538</v>
      </c>
      <c r="N29" s="49">
        <v>11</v>
      </c>
      <c r="O29" s="115">
        <v>11</v>
      </c>
      <c r="P29" s="48">
        <v>68337</v>
      </c>
      <c r="Q29" s="48">
        <v>43549</v>
      </c>
      <c r="R29" s="28">
        <v>-36.27317558570028</v>
      </c>
    </row>
    <row r="30" spans="1:18" ht="12" customHeight="1">
      <c r="A30" s="33">
        <v>21</v>
      </c>
      <c r="B30" s="32" t="s">
        <v>137</v>
      </c>
      <c r="C30" s="49">
        <v>3422</v>
      </c>
      <c r="D30" s="49">
        <v>3151</v>
      </c>
      <c r="E30" s="116">
        <v>3659</v>
      </c>
      <c r="F30" s="116">
        <v>3175</v>
      </c>
      <c r="G30" s="49">
        <v>4</v>
      </c>
      <c r="H30" s="116">
        <v>15</v>
      </c>
      <c r="I30" s="49">
        <v>3426</v>
      </c>
      <c r="J30" s="49">
        <v>3674</v>
      </c>
      <c r="K30" s="28">
        <v>7.238762405137194</v>
      </c>
      <c r="L30" s="49">
        <v>0</v>
      </c>
      <c r="M30" s="115">
        <v>0</v>
      </c>
      <c r="N30" s="49">
        <v>0</v>
      </c>
      <c r="O30" s="115">
        <v>0</v>
      </c>
      <c r="P30" s="48">
        <v>0</v>
      </c>
      <c r="Q30" s="48">
        <v>0</v>
      </c>
      <c r="R30" s="28"/>
    </row>
    <row r="31" spans="1:18" ht="12" customHeight="1">
      <c r="A31" s="33">
        <v>22</v>
      </c>
      <c r="B31" s="32" t="s">
        <v>136</v>
      </c>
      <c r="C31" s="49">
        <v>4712</v>
      </c>
      <c r="D31" s="49">
        <v>4303</v>
      </c>
      <c r="E31" s="116">
        <v>8274</v>
      </c>
      <c r="F31" s="116">
        <v>7268</v>
      </c>
      <c r="G31" s="49">
        <v>18</v>
      </c>
      <c r="H31" s="116">
        <v>14</v>
      </c>
      <c r="I31" s="49">
        <v>4730</v>
      </c>
      <c r="J31" s="49">
        <v>8288</v>
      </c>
      <c r="K31" s="28">
        <v>75.22198731501058</v>
      </c>
      <c r="L31" s="49">
        <v>0</v>
      </c>
      <c r="M31" s="115">
        <v>0</v>
      </c>
      <c r="N31" s="49">
        <v>0</v>
      </c>
      <c r="O31" s="115">
        <v>0</v>
      </c>
      <c r="P31" s="48">
        <v>0</v>
      </c>
      <c r="Q31" s="48"/>
      <c r="R31" s="28"/>
    </row>
    <row r="32" spans="1:18" ht="12" customHeight="1">
      <c r="A32" s="33">
        <v>23</v>
      </c>
      <c r="B32" s="32" t="s">
        <v>135</v>
      </c>
      <c r="C32" s="49">
        <v>3249</v>
      </c>
      <c r="D32" s="49">
        <v>2908</v>
      </c>
      <c r="E32" s="116">
        <v>5485</v>
      </c>
      <c r="F32" s="116">
        <v>5027</v>
      </c>
      <c r="G32" s="49">
        <v>1</v>
      </c>
      <c r="H32" s="116">
        <v>18</v>
      </c>
      <c r="I32" s="49">
        <v>3250</v>
      </c>
      <c r="J32" s="49">
        <v>5503</v>
      </c>
      <c r="K32" s="28">
        <v>69.32307692307694</v>
      </c>
      <c r="L32" s="49">
        <v>0</v>
      </c>
      <c r="M32" s="115">
        <v>0</v>
      </c>
      <c r="N32" s="49">
        <v>0</v>
      </c>
      <c r="O32" s="115">
        <v>0</v>
      </c>
      <c r="P32" s="48">
        <v>0</v>
      </c>
      <c r="Q32" s="48">
        <v>0</v>
      </c>
      <c r="R32" s="28"/>
    </row>
    <row r="33" spans="1:18" ht="12" customHeight="1">
      <c r="A33" s="33">
        <v>24</v>
      </c>
      <c r="B33" s="32" t="s">
        <v>134</v>
      </c>
      <c r="C33" s="49">
        <v>1853</v>
      </c>
      <c r="D33" s="49">
        <v>1696</v>
      </c>
      <c r="E33" s="116">
        <v>1496</v>
      </c>
      <c r="F33" s="116">
        <v>1323</v>
      </c>
      <c r="G33" s="49">
        <v>3</v>
      </c>
      <c r="H33" s="116">
        <v>12</v>
      </c>
      <c r="I33" s="49">
        <v>1856</v>
      </c>
      <c r="J33" s="49">
        <v>1508</v>
      </c>
      <c r="K33" s="28">
        <v>-18.75</v>
      </c>
      <c r="L33" s="49">
        <v>0</v>
      </c>
      <c r="M33" s="115">
        <v>0</v>
      </c>
      <c r="N33" s="49">
        <v>0</v>
      </c>
      <c r="O33" s="115">
        <v>0</v>
      </c>
      <c r="P33" s="48">
        <v>0</v>
      </c>
      <c r="Q33" s="48">
        <v>0</v>
      </c>
      <c r="R33" s="28"/>
    </row>
    <row r="34" spans="1:18" ht="12" customHeight="1">
      <c r="A34" s="33">
        <v>25</v>
      </c>
      <c r="B34" s="32" t="s">
        <v>133</v>
      </c>
      <c r="C34" s="49">
        <v>3325</v>
      </c>
      <c r="D34" s="49">
        <v>2968</v>
      </c>
      <c r="E34" s="116">
        <v>3542</v>
      </c>
      <c r="F34" s="116">
        <v>2999</v>
      </c>
      <c r="G34" s="49">
        <v>0</v>
      </c>
      <c r="H34" s="116">
        <v>14</v>
      </c>
      <c r="I34" s="49">
        <v>3325</v>
      </c>
      <c r="J34" s="49">
        <v>3556</v>
      </c>
      <c r="K34" s="28">
        <v>6.94736842105263</v>
      </c>
      <c r="L34" s="49">
        <v>0</v>
      </c>
      <c r="M34" s="115">
        <v>0</v>
      </c>
      <c r="N34" s="49">
        <v>0</v>
      </c>
      <c r="O34" s="115">
        <v>0</v>
      </c>
      <c r="P34" s="48">
        <v>0</v>
      </c>
      <c r="Q34" s="48">
        <v>0</v>
      </c>
      <c r="R34" s="28"/>
    </row>
    <row r="35" spans="1:18" ht="12" customHeight="1">
      <c r="A35" s="33">
        <v>26</v>
      </c>
      <c r="B35" s="32" t="s">
        <v>132</v>
      </c>
      <c r="C35" s="49">
        <v>9905</v>
      </c>
      <c r="D35" s="49">
        <v>8599</v>
      </c>
      <c r="E35" s="116">
        <v>9001</v>
      </c>
      <c r="F35" s="116">
        <v>7004</v>
      </c>
      <c r="G35" s="49">
        <v>20</v>
      </c>
      <c r="H35" s="116">
        <v>58</v>
      </c>
      <c r="I35" s="49">
        <v>9925</v>
      </c>
      <c r="J35" s="49">
        <v>9059</v>
      </c>
      <c r="K35" s="28">
        <v>-8.725440806045341</v>
      </c>
      <c r="L35" s="49">
        <v>0</v>
      </c>
      <c r="M35" s="115">
        <v>0</v>
      </c>
      <c r="N35" s="49">
        <v>0</v>
      </c>
      <c r="O35" s="115">
        <v>0</v>
      </c>
      <c r="P35" s="48">
        <v>0</v>
      </c>
      <c r="Q35" s="48">
        <v>0</v>
      </c>
      <c r="R35" s="28"/>
    </row>
    <row r="36" spans="1:18" ht="12" customHeight="1">
      <c r="A36" s="33">
        <v>27</v>
      </c>
      <c r="B36" s="32" t="s">
        <v>131</v>
      </c>
      <c r="C36" s="49">
        <v>1938</v>
      </c>
      <c r="D36" s="49">
        <v>1818</v>
      </c>
      <c r="E36" s="116">
        <v>2016</v>
      </c>
      <c r="F36" s="116">
        <v>1694</v>
      </c>
      <c r="G36" s="49">
        <v>8</v>
      </c>
      <c r="H36" s="116">
        <v>44</v>
      </c>
      <c r="I36" s="49">
        <v>1946</v>
      </c>
      <c r="J36" s="49">
        <v>2060</v>
      </c>
      <c r="K36" s="28">
        <v>5.858170606372042</v>
      </c>
      <c r="L36" s="49">
        <v>18867</v>
      </c>
      <c r="M36" s="115">
        <v>13565</v>
      </c>
      <c r="N36" s="49">
        <v>6</v>
      </c>
      <c r="O36" s="115">
        <v>62</v>
      </c>
      <c r="P36" s="48">
        <v>18873</v>
      </c>
      <c r="Q36" s="48">
        <v>13627</v>
      </c>
      <c r="R36" s="28">
        <v>-27.796322789169707</v>
      </c>
    </row>
    <row r="37" spans="1:18" ht="13.5" customHeight="1">
      <c r="A37" s="27"/>
      <c r="B37" s="26" t="s">
        <v>13</v>
      </c>
      <c r="C37" s="25">
        <v>130514</v>
      </c>
      <c r="D37" s="25">
        <v>118470</v>
      </c>
      <c r="E37" s="89">
        <v>133064</v>
      </c>
      <c r="F37" s="89">
        <v>112391</v>
      </c>
      <c r="G37" s="25">
        <v>314</v>
      </c>
      <c r="H37" s="25">
        <v>734</v>
      </c>
      <c r="I37" s="25">
        <v>130828</v>
      </c>
      <c r="J37" s="25">
        <v>133798</v>
      </c>
      <c r="K37" s="21">
        <v>2.270156235668196</v>
      </c>
      <c r="L37" s="25">
        <v>187659</v>
      </c>
      <c r="M37" s="25">
        <v>365658</v>
      </c>
      <c r="N37" s="25">
        <v>93</v>
      </c>
      <c r="O37" s="25">
        <v>161</v>
      </c>
      <c r="P37" s="25">
        <v>187752</v>
      </c>
      <c r="Q37" s="25">
        <v>365819</v>
      </c>
      <c r="R37" s="21">
        <v>94.84159955686223</v>
      </c>
    </row>
  </sheetData>
  <sheetProtection/>
  <mergeCells count="25">
    <mergeCell ref="A2:R2"/>
    <mergeCell ref="A5:A8"/>
    <mergeCell ref="B5:B8"/>
    <mergeCell ref="C5:K5"/>
    <mergeCell ref="L5:R5"/>
    <mergeCell ref="C6:F6"/>
    <mergeCell ref="G6:H6"/>
    <mergeCell ref="C7:D7"/>
    <mergeCell ref="E7:F7"/>
    <mergeCell ref="G7:G8"/>
    <mergeCell ref="H7:H8"/>
    <mergeCell ref="I7:I8"/>
    <mergeCell ref="J7:J8"/>
    <mergeCell ref="N7:N8"/>
    <mergeCell ref="O7:O8"/>
    <mergeCell ref="I6:J6"/>
    <mergeCell ref="K6:K8"/>
    <mergeCell ref="L6:M6"/>
    <mergeCell ref="L7:L8"/>
    <mergeCell ref="R6:R8"/>
    <mergeCell ref="Q7:Q8"/>
    <mergeCell ref="M7:M8"/>
    <mergeCell ref="N6:O6"/>
    <mergeCell ref="P6:Q6"/>
    <mergeCell ref="P7:P8"/>
  </mergeCells>
  <conditionalFormatting sqref="L1:Q6 R6:R9 G1:J6 K1:K8 A1:F65536 G9:Q65536 S1:IV65536">
    <cfRule type="cellIs" priority="1" dxfId="4" operator="equal" stopIfTrue="1">
      <formula>0</formula>
    </cfRule>
  </conditionalFormatting>
  <conditionalFormatting sqref="R1:R5 R10:R65536">
    <cfRule type="cellIs" priority="2" dxfId="5" operator="greaterThan" stopIfTrue="1">
      <formula>0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E17">
      <selection activeCell="S43" sqref="S43"/>
    </sheetView>
  </sheetViews>
  <sheetFormatPr defaultColWidth="9.00390625" defaultRowHeight="12.75"/>
  <cols>
    <col min="1" max="1" width="3.75390625" style="1" customWidth="1"/>
    <col min="2" max="2" width="17.125" style="1" customWidth="1"/>
    <col min="3" max="3" width="7.75390625" style="1" customWidth="1"/>
    <col min="4" max="4" width="8.375" style="1" customWidth="1"/>
    <col min="5" max="5" width="6.875" style="1" customWidth="1"/>
    <col min="6" max="8" width="7.125" style="1" customWidth="1"/>
    <col min="9" max="9" width="7.625" style="1" customWidth="1"/>
    <col min="10" max="10" width="7.875" style="1" customWidth="1"/>
    <col min="11" max="11" width="8.125" style="1" customWidth="1"/>
    <col min="12" max="12" width="7.75390625" style="1" customWidth="1"/>
    <col min="13" max="13" width="8.00390625" style="122" customWidth="1"/>
    <col min="14" max="15" width="6.25390625" style="1" customWidth="1"/>
    <col min="16" max="16" width="7.75390625" style="1" customWidth="1"/>
    <col min="17" max="18" width="7.625" style="1" customWidth="1"/>
    <col min="19" max="19" width="7.75390625" style="1" customWidth="1"/>
    <col min="20" max="20" width="8.125" style="1" customWidth="1"/>
    <col min="21" max="21" width="7.875" style="1" customWidth="1"/>
    <col min="22" max="22" width="8.00390625" style="122" customWidth="1"/>
    <col min="23" max="16384" width="9.125" style="1" customWidth="1"/>
  </cols>
  <sheetData>
    <row r="1" spans="19:21" ht="10.5" customHeight="1">
      <c r="S1" s="126"/>
      <c r="T1" s="126"/>
      <c r="U1" s="43" t="s">
        <v>167</v>
      </c>
    </row>
    <row r="2" spans="1:22" ht="18.75">
      <c r="A2" s="499" t="s">
        <v>166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</row>
    <row r="3" spans="1:22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5"/>
      <c r="N3" s="121"/>
      <c r="O3" s="121"/>
      <c r="P3" s="121"/>
      <c r="Q3" s="121"/>
      <c r="R3" s="121"/>
      <c r="S3" s="121"/>
      <c r="T3" s="121"/>
      <c r="V3" s="125"/>
    </row>
    <row r="4" ht="17.25" customHeight="1"/>
    <row r="5" spans="1:22" ht="38.25" customHeight="1">
      <c r="A5" s="473" t="s">
        <v>2</v>
      </c>
      <c r="B5" s="474" t="s">
        <v>162</v>
      </c>
      <c r="C5" s="509" t="s">
        <v>161</v>
      </c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 t="s">
        <v>160</v>
      </c>
      <c r="O5" s="509"/>
      <c r="P5" s="509"/>
      <c r="Q5" s="509"/>
      <c r="R5" s="509"/>
      <c r="S5" s="509"/>
      <c r="T5" s="509"/>
      <c r="U5" s="509"/>
      <c r="V5" s="509"/>
    </row>
    <row r="6" spans="1:22" ht="87" customHeight="1">
      <c r="A6" s="473"/>
      <c r="B6" s="474"/>
      <c r="C6" s="474" t="s">
        <v>76</v>
      </c>
      <c r="D6" s="474"/>
      <c r="E6" s="509" t="s">
        <v>165</v>
      </c>
      <c r="F6" s="509"/>
      <c r="G6" s="509"/>
      <c r="H6" s="509"/>
      <c r="I6" s="475" t="s">
        <v>71</v>
      </c>
      <c r="J6" s="475"/>
      <c r="K6" s="509" t="s">
        <v>13</v>
      </c>
      <c r="L6" s="509"/>
      <c r="M6" s="510" t="s">
        <v>6</v>
      </c>
      <c r="N6" s="474" t="s">
        <v>76</v>
      </c>
      <c r="O6" s="474"/>
      <c r="P6" s="509" t="s">
        <v>158</v>
      </c>
      <c r="Q6" s="509"/>
      <c r="R6" s="475" t="s">
        <v>157</v>
      </c>
      <c r="S6" s="475"/>
      <c r="T6" s="509" t="s">
        <v>13</v>
      </c>
      <c r="U6" s="509"/>
      <c r="V6" s="510" t="s">
        <v>6</v>
      </c>
    </row>
    <row r="7" spans="1:22" ht="12.75" customHeight="1">
      <c r="A7" s="473"/>
      <c r="B7" s="474"/>
      <c r="C7" s="455" t="s">
        <v>4</v>
      </c>
      <c r="D7" s="455" t="s">
        <v>5</v>
      </c>
      <c r="E7" s="478" t="s">
        <v>4</v>
      </c>
      <c r="F7" s="478"/>
      <c r="G7" s="478" t="s">
        <v>5</v>
      </c>
      <c r="H7" s="478"/>
      <c r="I7" s="455" t="s">
        <v>4</v>
      </c>
      <c r="J7" s="455" t="s">
        <v>5</v>
      </c>
      <c r="K7" s="455" t="s">
        <v>4</v>
      </c>
      <c r="L7" s="455" t="s">
        <v>5</v>
      </c>
      <c r="M7" s="510"/>
      <c r="N7" s="455" t="s">
        <v>4</v>
      </c>
      <c r="O7" s="455" t="s">
        <v>5</v>
      </c>
      <c r="P7" s="455" t="s">
        <v>4</v>
      </c>
      <c r="Q7" s="455" t="s">
        <v>5</v>
      </c>
      <c r="R7" s="455" t="s">
        <v>4</v>
      </c>
      <c r="S7" s="455" t="s">
        <v>5</v>
      </c>
      <c r="T7" s="455" t="s">
        <v>4</v>
      </c>
      <c r="U7" s="455" t="s">
        <v>5</v>
      </c>
      <c r="V7" s="510"/>
    </row>
    <row r="8" spans="1:22" ht="36.75" customHeight="1">
      <c r="A8" s="473"/>
      <c r="B8" s="474"/>
      <c r="C8" s="455"/>
      <c r="D8" s="455"/>
      <c r="E8" s="18" t="s">
        <v>13</v>
      </c>
      <c r="F8" s="18" t="s">
        <v>15</v>
      </c>
      <c r="G8" s="18" t="s">
        <v>13</v>
      </c>
      <c r="H8" s="18" t="s">
        <v>15</v>
      </c>
      <c r="I8" s="455"/>
      <c r="J8" s="455"/>
      <c r="K8" s="455"/>
      <c r="L8" s="455"/>
      <c r="M8" s="510"/>
      <c r="N8" s="455"/>
      <c r="O8" s="455"/>
      <c r="P8" s="455"/>
      <c r="Q8" s="455"/>
      <c r="R8" s="455"/>
      <c r="S8" s="455"/>
      <c r="T8" s="455"/>
      <c r="U8" s="455"/>
      <c r="V8" s="510"/>
    </row>
    <row r="9" spans="1:22" ht="12.75" customHeight="1">
      <c r="A9" s="39" t="s">
        <v>8</v>
      </c>
      <c r="B9" s="39" t="s">
        <v>9</v>
      </c>
      <c r="C9" s="39">
        <v>1</v>
      </c>
      <c r="D9" s="39">
        <v>2</v>
      </c>
      <c r="E9" s="39">
        <v>3</v>
      </c>
      <c r="F9" s="39">
        <v>4</v>
      </c>
      <c r="G9" s="39">
        <v>5</v>
      </c>
      <c r="H9" s="39">
        <v>6</v>
      </c>
      <c r="I9" s="39">
        <v>7</v>
      </c>
      <c r="J9" s="39">
        <v>8</v>
      </c>
      <c r="K9" s="39">
        <v>9</v>
      </c>
      <c r="L9" s="39">
        <v>10</v>
      </c>
      <c r="M9" s="35">
        <v>11</v>
      </c>
      <c r="N9" s="39">
        <v>12</v>
      </c>
      <c r="O9" s="39">
        <v>13</v>
      </c>
      <c r="P9" s="39">
        <v>14</v>
      </c>
      <c r="Q9" s="39">
        <v>15</v>
      </c>
      <c r="R9" s="39">
        <v>16</v>
      </c>
      <c r="S9" s="39">
        <v>17</v>
      </c>
      <c r="T9" s="39">
        <v>18</v>
      </c>
      <c r="U9" s="39">
        <v>19</v>
      </c>
      <c r="V9" s="35">
        <v>20</v>
      </c>
    </row>
    <row r="10" spans="1:22" ht="14.25" customHeight="1">
      <c r="A10" s="33">
        <v>1</v>
      </c>
      <c r="B10" s="32" t="s">
        <v>84</v>
      </c>
      <c r="C10" s="48">
        <v>31</v>
      </c>
      <c r="D10" s="48">
        <v>31</v>
      </c>
      <c r="E10" s="30">
        <v>49.01466275659824</v>
      </c>
      <c r="F10" s="30">
        <v>45.577712609970675</v>
      </c>
      <c r="G10" s="30">
        <v>43.53</v>
      </c>
      <c r="H10" s="30">
        <v>39.01</v>
      </c>
      <c r="I10" s="30">
        <v>0.093841642228739</v>
      </c>
      <c r="J10" s="30">
        <v>0.49</v>
      </c>
      <c r="K10" s="30">
        <v>49.10850439882698</v>
      </c>
      <c r="L10" s="30">
        <v>44.02</v>
      </c>
      <c r="M10" s="28">
        <v>-10.361758031768773</v>
      </c>
      <c r="N10" s="48"/>
      <c r="O10" s="123"/>
      <c r="P10" s="30"/>
      <c r="Q10" s="30"/>
      <c r="R10" s="30"/>
      <c r="S10" s="30"/>
      <c r="T10" s="30"/>
      <c r="U10" s="30"/>
      <c r="V10" s="28"/>
    </row>
    <row r="11" spans="1:22" ht="14.25" customHeight="1">
      <c r="A11" s="33">
        <v>2</v>
      </c>
      <c r="B11" s="32" t="s">
        <v>156</v>
      </c>
      <c r="C11" s="48">
        <v>25</v>
      </c>
      <c r="D11" s="48">
        <v>25</v>
      </c>
      <c r="E11" s="30">
        <v>20.436363636363637</v>
      </c>
      <c r="F11" s="30">
        <v>17.71636363636364</v>
      </c>
      <c r="G11" s="30">
        <v>24.09</v>
      </c>
      <c r="H11" s="30">
        <v>20.33</v>
      </c>
      <c r="I11" s="30">
        <v>0.06545454545454546</v>
      </c>
      <c r="J11" s="30">
        <v>0.41</v>
      </c>
      <c r="K11" s="30">
        <v>20.501818181818184</v>
      </c>
      <c r="L11" s="30">
        <v>24.5</v>
      </c>
      <c r="M11" s="28">
        <v>19.501596310748482</v>
      </c>
      <c r="N11" s="48"/>
      <c r="O11" s="123">
        <v>42</v>
      </c>
      <c r="P11" s="30"/>
      <c r="Q11" s="30">
        <v>44.74458874458875</v>
      </c>
      <c r="R11" s="30"/>
      <c r="S11" s="30">
        <v>0.008658008658008658</v>
      </c>
      <c r="T11" s="30"/>
      <c r="U11" s="30">
        <v>44.753246753246756</v>
      </c>
      <c r="V11" s="28"/>
    </row>
    <row r="12" spans="1:22" ht="14.25" customHeight="1">
      <c r="A12" s="33">
        <v>3</v>
      </c>
      <c r="B12" s="32" t="s">
        <v>155</v>
      </c>
      <c r="C12" s="48">
        <v>16</v>
      </c>
      <c r="D12" s="48">
        <v>16</v>
      </c>
      <c r="E12" s="30">
        <v>21.886363636363637</v>
      </c>
      <c r="F12" s="30">
        <v>18.988636363636363</v>
      </c>
      <c r="G12" s="30">
        <v>20.82</v>
      </c>
      <c r="H12" s="30">
        <v>16.65</v>
      </c>
      <c r="I12" s="30">
        <v>0.03409090909090909</v>
      </c>
      <c r="J12" s="30">
        <v>0.01</v>
      </c>
      <c r="K12" s="30">
        <v>21.920454545454547</v>
      </c>
      <c r="L12" s="30">
        <v>20.830000000000002</v>
      </c>
      <c r="M12" s="28">
        <v>-4.974598237428722</v>
      </c>
      <c r="N12" s="48"/>
      <c r="O12" s="123"/>
      <c r="P12" s="30"/>
      <c r="Q12" s="30"/>
      <c r="R12" s="30"/>
      <c r="S12" s="30"/>
      <c r="T12" s="30"/>
      <c r="U12" s="30"/>
      <c r="V12" s="28"/>
    </row>
    <row r="13" spans="1:22" ht="14.25" customHeight="1">
      <c r="A13" s="33">
        <v>4</v>
      </c>
      <c r="B13" s="32" t="s">
        <v>154</v>
      </c>
      <c r="C13" s="48">
        <v>46</v>
      </c>
      <c r="D13" s="48">
        <v>46</v>
      </c>
      <c r="E13" s="30">
        <v>29.158102766798418</v>
      </c>
      <c r="F13" s="30">
        <v>26.81422924901186</v>
      </c>
      <c r="G13" s="30">
        <v>28.79</v>
      </c>
      <c r="H13" s="30">
        <v>24.44</v>
      </c>
      <c r="I13" s="30">
        <v>0.043478260869565216</v>
      </c>
      <c r="J13" s="30">
        <v>0.09</v>
      </c>
      <c r="K13" s="30">
        <v>29.201581027667984</v>
      </c>
      <c r="L13" s="30">
        <v>28.88</v>
      </c>
      <c r="M13" s="28">
        <v>-1.1012452625879803</v>
      </c>
      <c r="N13" s="48">
        <v>53</v>
      </c>
      <c r="O13" s="123">
        <v>53</v>
      </c>
      <c r="P13" s="30">
        <v>70.63464837049743</v>
      </c>
      <c r="Q13" s="30">
        <v>253.14579759862778</v>
      </c>
      <c r="R13" s="30">
        <v>0.041166380789022294</v>
      </c>
      <c r="S13" s="30">
        <v>0.06518010291595197</v>
      </c>
      <c r="T13" s="30">
        <v>70.67581475128645</v>
      </c>
      <c r="U13" s="30">
        <v>253.21097770154373</v>
      </c>
      <c r="V13" s="28">
        <v>258.2710416464421</v>
      </c>
    </row>
    <row r="14" spans="1:22" ht="14.25" customHeight="1">
      <c r="A14" s="33">
        <v>5</v>
      </c>
      <c r="B14" s="32" t="s">
        <v>153</v>
      </c>
      <c r="C14" s="48">
        <v>61</v>
      </c>
      <c r="D14" s="48">
        <v>61</v>
      </c>
      <c r="E14" s="30">
        <v>50.86140089418778</v>
      </c>
      <c r="F14" s="30">
        <v>45.80029806259315</v>
      </c>
      <c r="G14" s="30">
        <v>33.87</v>
      </c>
      <c r="H14" s="30">
        <v>28.52</v>
      </c>
      <c r="I14" s="30">
        <v>0.14605067064083457</v>
      </c>
      <c r="J14" s="30">
        <v>0.37</v>
      </c>
      <c r="K14" s="30">
        <v>51.007451564828614</v>
      </c>
      <c r="L14" s="30">
        <v>34.239999999999995</v>
      </c>
      <c r="M14" s="28">
        <v>-32.872553029860356</v>
      </c>
      <c r="N14" s="48">
        <v>48</v>
      </c>
      <c r="O14" s="123">
        <v>48</v>
      </c>
      <c r="P14" s="30">
        <v>112.32954545454545</v>
      </c>
      <c r="Q14" s="30">
        <v>235.97727272727272</v>
      </c>
      <c r="R14" s="30">
        <v>0.056818181818181816</v>
      </c>
      <c r="S14" s="30">
        <v>0.05303030303030303</v>
      </c>
      <c r="T14" s="30">
        <v>112.38636363636364</v>
      </c>
      <c r="U14" s="30">
        <v>236.03030303030303</v>
      </c>
      <c r="V14" s="28">
        <v>110.01685203909673</v>
      </c>
    </row>
    <row r="15" spans="1:22" ht="14.25" customHeight="1">
      <c r="A15" s="33">
        <v>6</v>
      </c>
      <c r="B15" s="32" t="s">
        <v>152</v>
      </c>
      <c r="C15" s="48">
        <v>20</v>
      </c>
      <c r="D15" s="48">
        <v>20</v>
      </c>
      <c r="E15" s="30">
        <v>45.24545454545454</v>
      </c>
      <c r="F15" s="30">
        <v>45.24545454545454</v>
      </c>
      <c r="G15" s="30">
        <v>59.77</v>
      </c>
      <c r="H15" s="30">
        <v>48.72</v>
      </c>
      <c r="I15" s="30">
        <v>0.32727272727272727</v>
      </c>
      <c r="J15" s="30">
        <v>0.28</v>
      </c>
      <c r="K15" s="30">
        <v>45.57272727272727</v>
      </c>
      <c r="L15" s="30">
        <v>60.050000000000004</v>
      </c>
      <c r="M15" s="28">
        <v>31.767404747656116</v>
      </c>
      <c r="N15" s="48"/>
      <c r="O15" s="123">
        <v>38</v>
      </c>
      <c r="P15" s="30"/>
      <c r="Q15" s="30">
        <v>68.72248803827752</v>
      </c>
      <c r="R15" s="30"/>
      <c r="S15" s="30">
        <v>0</v>
      </c>
      <c r="T15" s="30"/>
      <c r="U15" s="30">
        <v>68.72248803827752</v>
      </c>
      <c r="V15" s="28"/>
    </row>
    <row r="16" spans="1:22" ht="14.25" customHeight="1">
      <c r="A16" s="33">
        <v>7</v>
      </c>
      <c r="B16" s="32" t="s">
        <v>151</v>
      </c>
      <c r="C16" s="48">
        <v>14</v>
      </c>
      <c r="D16" s="48">
        <v>14</v>
      </c>
      <c r="E16" s="30">
        <v>34.02597402597403</v>
      </c>
      <c r="F16" s="30">
        <v>30.064935064935067</v>
      </c>
      <c r="G16" s="30">
        <v>28.64</v>
      </c>
      <c r="H16" s="30">
        <v>23.68</v>
      </c>
      <c r="I16" s="30">
        <v>0.03896103896103896</v>
      </c>
      <c r="J16" s="30">
        <v>0.12</v>
      </c>
      <c r="K16" s="30">
        <v>34.06493506493507</v>
      </c>
      <c r="L16" s="30">
        <v>28.76</v>
      </c>
      <c r="M16" s="28">
        <v>-15.573008006099897</v>
      </c>
      <c r="N16" s="48"/>
      <c r="O16" s="123"/>
      <c r="P16" s="30"/>
      <c r="Q16" s="30"/>
      <c r="R16" s="30"/>
      <c r="S16" s="30"/>
      <c r="T16" s="30"/>
      <c r="U16" s="30"/>
      <c r="V16" s="28"/>
    </row>
    <row r="17" spans="1:22" ht="14.25" customHeight="1">
      <c r="A17" s="33">
        <v>8</v>
      </c>
      <c r="B17" s="32" t="s">
        <v>150</v>
      </c>
      <c r="C17" s="48">
        <v>28</v>
      </c>
      <c r="D17" s="48">
        <v>28</v>
      </c>
      <c r="E17" s="30">
        <v>27.0974025974026</v>
      </c>
      <c r="F17" s="30">
        <v>24.123376623376625</v>
      </c>
      <c r="G17" s="30">
        <v>32.82</v>
      </c>
      <c r="H17" s="30">
        <v>28.12</v>
      </c>
      <c r="I17" s="30">
        <v>0.01948051948051948</v>
      </c>
      <c r="J17" s="30">
        <v>0.03</v>
      </c>
      <c r="K17" s="30">
        <v>27.11688311688312</v>
      </c>
      <c r="L17" s="30">
        <v>32.85</v>
      </c>
      <c r="M17" s="28">
        <v>21.142241379310335</v>
      </c>
      <c r="N17" s="48"/>
      <c r="O17" s="123"/>
      <c r="P17" s="30"/>
      <c r="Q17" s="30"/>
      <c r="R17" s="30"/>
      <c r="S17" s="30"/>
      <c r="T17" s="30"/>
      <c r="U17" s="30"/>
      <c r="V17" s="28"/>
    </row>
    <row r="18" spans="1:22" ht="14.25" customHeight="1">
      <c r="A18" s="33">
        <v>9</v>
      </c>
      <c r="B18" s="32" t="s">
        <v>149</v>
      </c>
      <c r="C18" s="48">
        <v>22</v>
      </c>
      <c r="D18" s="48">
        <v>22</v>
      </c>
      <c r="E18" s="30">
        <v>20.066115702479337</v>
      </c>
      <c r="F18" s="30">
        <v>18.983471074380166</v>
      </c>
      <c r="G18" s="30">
        <v>18.17</v>
      </c>
      <c r="H18" s="30">
        <v>15.47</v>
      </c>
      <c r="I18" s="30">
        <v>0.03305785123966942</v>
      </c>
      <c r="J18" s="30">
        <v>0.04</v>
      </c>
      <c r="K18" s="30">
        <v>20.099173553719005</v>
      </c>
      <c r="L18" s="30">
        <v>18.21</v>
      </c>
      <c r="M18" s="28">
        <v>-9.39925986842104</v>
      </c>
      <c r="N18" s="48"/>
      <c r="O18" s="123"/>
      <c r="P18" s="30"/>
      <c r="Q18" s="30"/>
      <c r="R18" s="30"/>
      <c r="S18" s="30"/>
      <c r="T18" s="30"/>
      <c r="U18" s="30"/>
      <c r="V18" s="28"/>
    </row>
    <row r="19" spans="1:22" ht="14.25" customHeight="1">
      <c r="A19" s="33">
        <v>10</v>
      </c>
      <c r="B19" s="32" t="s">
        <v>148</v>
      </c>
      <c r="C19" s="48">
        <v>22</v>
      </c>
      <c r="D19" s="48">
        <v>22</v>
      </c>
      <c r="E19" s="30">
        <v>31.570247933884296</v>
      </c>
      <c r="F19" s="30">
        <v>28.553719008264462</v>
      </c>
      <c r="G19" s="30">
        <v>25.46</v>
      </c>
      <c r="H19" s="30">
        <v>21.68</v>
      </c>
      <c r="I19" s="30">
        <v>0.04958677685950413</v>
      </c>
      <c r="J19" s="30">
        <v>0.08</v>
      </c>
      <c r="K19" s="30">
        <v>31.6198347107438</v>
      </c>
      <c r="L19" s="30">
        <v>25.54</v>
      </c>
      <c r="M19" s="28">
        <v>-19.227914270778882</v>
      </c>
      <c r="N19" s="48">
        <v>73</v>
      </c>
      <c r="O19" s="123">
        <v>58</v>
      </c>
      <c r="P19" s="30">
        <v>47.46450809464508</v>
      </c>
      <c r="Q19" s="30">
        <v>216.01253918495297</v>
      </c>
      <c r="R19" s="30">
        <v>0.024906600249066</v>
      </c>
      <c r="S19" s="30">
        <v>0.047021943573667714</v>
      </c>
      <c r="T19" s="30">
        <v>47.48941469489415</v>
      </c>
      <c r="U19" s="30">
        <v>216.05956112852664</v>
      </c>
      <c r="V19" s="28">
        <v>354.96362192848085</v>
      </c>
    </row>
    <row r="20" spans="1:22" ht="14.25" customHeight="1">
      <c r="A20" s="33">
        <v>11</v>
      </c>
      <c r="B20" s="32" t="s">
        <v>147</v>
      </c>
      <c r="C20" s="48">
        <v>16</v>
      </c>
      <c r="D20" s="48">
        <v>16</v>
      </c>
      <c r="E20" s="30">
        <v>28.375</v>
      </c>
      <c r="F20" s="30">
        <v>24.920454545454547</v>
      </c>
      <c r="G20" s="30">
        <v>28.75</v>
      </c>
      <c r="H20" s="30">
        <v>25.69</v>
      </c>
      <c r="I20" s="30">
        <v>0.011363636363636364</v>
      </c>
      <c r="J20" s="30">
        <v>0.08</v>
      </c>
      <c r="K20" s="30">
        <v>28.386363636363637</v>
      </c>
      <c r="L20" s="30">
        <v>28.83</v>
      </c>
      <c r="M20" s="28">
        <v>1.5628502802241826</v>
      </c>
      <c r="N20" s="48"/>
      <c r="O20" s="123"/>
      <c r="P20" s="30"/>
      <c r="Q20" s="30"/>
      <c r="R20" s="30"/>
      <c r="S20" s="30"/>
      <c r="T20" s="30"/>
      <c r="U20" s="30"/>
      <c r="V20" s="28"/>
    </row>
    <row r="21" spans="1:22" ht="14.25" customHeight="1">
      <c r="A21" s="33">
        <v>12</v>
      </c>
      <c r="B21" s="32" t="s">
        <v>146</v>
      </c>
      <c r="C21" s="48">
        <v>37</v>
      </c>
      <c r="D21" s="48">
        <v>37</v>
      </c>
      <c r="E21" s="30">
        <v>26.786240786240786</v>
      </c>
      <c r="F21" s="30">
        <v>23.287469287469285</v>
      </c>
      <c r="G21" s="30">
        <v>28.17</v>
      </c>
      <c r="H21" s="30">
        <v>22.62</v>
      </c>
      <c r="I21" s="30">
        <v>0.1425061425061425</v>
      </c>
      <c r="J21" s="30">
        <v>0.58</v>
      </c>
      <c r="K21" s="30">
        <v>26.92874692874693</v>
      </c>
      <c r="L21" s="30">
        <v>28.75</v>
      </c>
      <c r="M21" s="28">
        <v>6.763229927007302</v>
      </c>
      <c r="N21" s="48"/>
      <c r="O21" s="123"/>
      <c r="P21" s="30"/>
      <c r="Q21" s="30"/>
      <c r="R21" s="30"/>
      <c r="S21" s="30"/>
      <c r="T21" s="30"/>
      <c r="U21" s="30"/>
      <c r="V21" s="28"/>
    </row>
    <row r="22" spans="1:22" ht="14.25" customHeight="1">
      <c r="A22" s="33">
        <v>13</v>
      </c>
      <c r="B22" s="32" t="s">
        <v>145</v>
      </c>
      <c r="C22" s="48">
        <v>31</v>
      </c>
      <c r="D22" s="48">
        <v>31</v>
      </c>
      <c r="E22" s="30">
        <v>33.495601173020525</v>
      </c>
      <c r="F22" s="30">
        <v>30.416422287390027</v>
      </c>
      <c r="G22" s="30">
        <v>43.44</v>
      </c>
      <c r="H22" s="30">
        <v>36.53</v>
      </c>
      <c r="I22" s="30">
        <v>0.07624633431085044</v>
      </c>
      <c r="J22" s="30">
        <v>0.06</v>
      </c>
      <c r="K22" s="30">
        <v>33.57184750733138</v>
      </c>
      <c r="L22" s="30">
        <v>43.5</v>
      </c>
      <c r="M22" s="28">
        <v>29.572851153039835</v>
      </c>
      <c r="N22" s="48">
        <v>76</v>
      </c>
      <c r="O22" s="123">
        <v>61</v>
      </c>
      <c r="P22" s="30">
        <v>67.34928229665073</v>
      </c>
      <c r="Q22" s="30">
        <v>148.31594634873323</v>
      </c>
      <c r="R22" s="30">
        <v>0.06698564593301436</v>
      </c>
      <c r="S22" s="30">
        <v>0.08047690014903129</v>
      </c>
      <c r="T22" s="30">
        <v>67.41626794258374</v>
      </c>
      <c r="U22" s="30">
        <v>148.39642324888226</v>
      </c>
      <c r="V22" s="28">
        <v>120.1196058127494</v>
      </c>
    </row>
    <row r="23" spans="1:22" ht="14.25" customHeight="1">
      <c r="A23" s="33">
        <v>14</v>
      </c>
      <c r="B23" s="32" t="s">
        <v>144</v>
      </c>
      <c r="C23" s="48">
        <v>16</v>
      </c>
      <c r="D23" s="48">
        <v>16</v>
      </c>
      <c r="E23" s="30">
        <v>49.85227272727273</v>
      </c>
      <c r="F23" s="30">
        <v>45.82954545454545</v>
      </c>
      <c r="G23" s="30">
        <v>57.4</v>
      </c>
      <c r="H23" s="30">
        <v>47.1</v>
      </c>
      <c r="I23" s="30">
        <v>0.06818181818181818</v>
      </c>
      <c r="J23" s="30">
        <v>0.03</v>
      </c>
      <c r="K23" s="30">
        <v>49.92045454545455</v>
      </c>
      <c r="L23" s="30">
        <v>57.43</v>
      </c>
      <c r="M23" s="28">
        <v>15.043022991122228</v>
      </c>
      <c r="N23" s="48"/>
      <c r="O23" s="123"/>
      <c r="P23" s="30"/>
      <c r="Q23" s="30"/>
      <c r="R23" s="30"/>
      <c r="S23" s="30"/>
      <c r="T23" s="30"/>
      <c r="U23" s="30"/>
      <c r="V23" s="28"/>
    </row>
    <row r="24" spans="1:22" ht="14.25" customHeight="1">
      <c r="A24" s="33">
        <v>15</v>
      </c>
      <c r="B24" s="32" t="s">
        <v>143</v>
      </c>
      <c r="C24" s="48">
        <v>31</v>
      </c>
      <c r="D24" s="48">
        <v>31</v>
      </c>
      <c r="E24" s="30">
        <v>40.98533724340176</v>
      </c>
      <c r="F24" s="30">
        <v>37.78885630498534</v>
      </c>
      <c r="G24" s="30">
        <v>29.15</v>
      </c>
      <c r="H24" s="30">
        <v>22.64</v>
      </c>
      <c r="I24" s="30">
        <v>0.0469208211143695</v>
      </c>
      <c r="J24" s="30">
        <v>0.05</v>
      </c>
      <c r="K24" s="30">
        <v>41.03225806451613</v>
      </c>
      <c r="L24" s="30">
        <v>29.2</v>
      </c>
      <c r="M24" s="28">
        <v>-28.83647798742139</v>
      </c>
      <c r="N24" s="48">
        <v>37</v>
      </c>
      <c r="O24" s="123">
        <v>37</v>
      </c>
      <c r="P24" s="30">
        <v>14.800982800982801</v>
      </c>
      <c r="Q24" s="30">
        <v>142.987714987715</v>
      </c>
      <c r="R24" s="30">
        <v>0.05405405405405406</v>
      </c>
      <c r="S24" s="30">
        <v>0.05405405405405406</v>
      </c>
      <c r="T24" s="30">
        <v>14.855036855036856</v>
      </c>
      <c r="U24" s="30">
        <v>143.04176904176907</v>
      </c>
      <c r="V24" s="28">
        <v>862.9176314918956</v>
      </c>
    </row>
    <row r="25" spans="1:22" ht="14.25" customHeight="1">
      <c r="A25" s="33">
        <v>16</v>
      </c>
      <c r="B25" s="32" t="s">
        <v>142</v>
      </c>
      <c r="C25" s="48">
        <v>22</v>
      </c>
      <c r="D25" s="48">
        <v>22</v>
      </c>
      <c r="E25" s="30">
        <v>27.049586776859506</v>
      </c>
      <c r="F25" s="30">
        <v>22.966942148760328</v>
      </c>
      <c r="G25" s="30">
        <v>46.53</v>
      </c>
      <c r="H25" s="30">
        <v>39.5</v>
      </c>
      <c r="I25" s="30">
        <v>0.1983471074380165</v>
      </c>
      <c r="J25" s="30">
        <v>0.12</v>
      </c>
      <c r="K25" s="30">
        <v>27.247933884297524</v>
      </c>
      <c r="L25" s="30">
        <v>46.65</v>
      </c>
      <c r="M25" s="28">
        <v>71.20564149226567</v>
      </c>
      <c r="N25" s="48"/>
      <c r="O25" s="123"/>
      <c r="P25" s="30"/>
      <c r="Q25" s="30"/>
      <c r="R25" s="30"/>
      <c r="S25" s="30"/>
      <c r="T25" s="30"/>
      <c r="U25" s="30"/>
      <c r="V25" s="28"/>
    </row>
    <row r="26" spans="1:22" ht="14.25" customHeight="1">
      <c r="A26" s="33">
        <v>17</v>
      </c>
      <c r="B26" s="32" t="s">
        <v>141</v>
      </c>
      <c r="C26" s="48">
        <v>16</v>
      </c>
      <c r="D26" s="48">
        <v>16</v>
      </c>
      <c r="E26" s="30">
        <v>36.52272727272727</v>
      </c>
      <c r="F26" s="30">
        <v>32.76136363636363</v>
      </c>
      <c r="G26" s="30">
        <v>33.77</v>
      </c>
      <c r="H26" s="30">
        <v>27.95</v>
      </c>
      <c r="I26" s="30">
        <v>0.125</v>
      </c>
      <c r="J26" s="30">
        <v>0.1</v>
      </c>
      <c r="K26" s="30">
        <v>36.64772727272727</v>
      </c>
      <c r="L26" s="30">
        <v>33.870000000000005</v>
      </c>
      <c r="M26" s="28">
        <v>-7.579534883720925</v>
      </c>
      <c r="N26" s="48"/>
      <c r="O26" s="123"/>
      <c r="P26" s="30"/>
      <c r="Q26" s="30"/>
      <c r="R26" s="30"/>
      <c r="S26" s="30"/>
      <c r="T26" s="30"/>
      <c r="U26" s="30"/>
      <c r="V26" s="28"/>
    </row>
    <row r="27" spans="1:22" ht="14.25" customHeight="1">
      <c r="A27" s="33">
        <v>18</v>
      </c>
      <c r="B27" s="32" t="s">
        <v>140</v>
      </c>
      <c r="C27" s="48">
        <v>16</v>
      </c>
      <c r="D27" s="48">
        <v>16</v>
      </c>
      <c r="E27" s="30">
        <v>51.71590909090909</v>
      </c>
      <c r="F27" s="30">
        <v>50.25</v>
      </c>
      <c r="G27" s="30">
        <v>51.88</v>
      </c>
      <c r="H27" s="30">
        <v>48.57</v>
      </c>
      <c r="I27" s="30">
        <v>0.056818181818181816</v>
      </c>
      <c r="J27" s="30">
        <v>0.08</v>
      </c>
      <c r="K27" s="30">
        <v>51.77272727272727</v>
      </c>
      <c r="L27" s="30">
        <v>51.96</v>
      </c>
      <c r="M27" s="28">
        <v>0.36172080772607274</v>
      </c>
      <c r="N27" s="48"/>
      <c r="O27" s="123"/>
      <c r="P27" s="30"/>
      <c r="Q27" s="30"/>
      <c r="R27" s="30"/>
      <c r="S27" s="30"/>
      <c r="T27" s="30"/>
      <c r="U27" s="30"/>
      <c r="V27" s="28"/>
    </row>
    <row r="28" spans="1:22" ht="14.25" customHeight="1">
      <c r="A28" s="33">
        <v>19</v>
      </c>
      <c r="B28" s="32" t="s">
        <v>139</v>
      </c>
      <c r="C28" s="48">
        <v>16</v>
      </c>
      <c r="D28" s="48">
        <v>16</v>
      </c>
      <c r="E28" s="30">
        <v>27.329545454545453</v>
      </c>
      <c r="F28" s="30">
        <v>24.977272727272727</v>
      </c>
      <c r="G28" s="30">
        <v>21.56</v>
      </c>
      <c r="H28" s="30">
        <v>20.01</v>
      </c>
      <c r="I28" s="30">
        <v>0.07954545454545454</v>
      </c>
      <c r="J28" s="30">
        <v>0.11</v>
      </c>
      <c r="K28" s="30">
        <v>27.409090909090907</v>
      </c>
      <c r="L28" s="30">
        <v>21.669999999999998</v>
      </c>
      <c r="M28" s="28">
        <v>-20.93864013266999</v>
      </c>
      <c r="N28" s="48"/>
      <c r="O28" s="123"/>
      <c r="P28" s="30"/>
      <c r="Q28" s="30"/>
      <c r="R28" s="30"/>
      <c r="S28" s="30"/>
      <c r="T28" s="30"/>
      <c r="U28" s="30"/>
      <c r="V28" s="28"/>
    </row>
    <row r="29" spans="1:22" ht="14.25" customHeight="1">
      <c r="A29" s="33">
        <v>20</v>
      </c>
      <c r="B29" s="32" t="s">
        <v>138</v>
      </c>
      <c r="C29" s="48">
        <v>40</v>
      </c>
      <c r="D29" s="48">
        <v>40</v>
      </c>
      <c r="E29" s="30">
        <v>36.731818181818184</v>
      </c>
      <c r="F29" s="30">
        <v>33.472727272727276</v>
      </c>
      <c r="G29" s="30">
        <v>38.68</v>
      </c>
      <c r="H29" s="30">
        <v>31.19</v>
      </c>
      <c r="I29" s="30">
        <v>0.07272727272727272</v>
      </c>
      <c r="J29" s="30">
        <v>0.11</v>
      </c>
      <c r="K29" s="30">
        <v>36.804545454545455</v>
      </c>
      <c r="L29" s="30">
        <v>38.79</v>
      </c>
      <c r="M29" s="28">
        <v>5.394590589107068</v>
      </c>
      <c r="N29" s="48">
        <v>43</v>
      </c>
      <c r="O29" s="123">
        <v>43</v>
      </c>
      <c r="P29" s="30">
        <v>288.90486257928114</v>
      </c>
      <c r="Q29" s="30">
        <v>184.09302325581396</v>
      </c>
      <c r="R29" s="30">
        <v>0.046511627906976744</v>
      </c>
      <c r="S29" s="30">
        <v>0.046511627906976744</v>
      </c>
      <c r="T29" s="30">
        <v>288.9513742071881</v>
      </c>
      <c r="U29" s="30">
        <v>184.13953488372093</v>
      </c>
      <c r="V29" s="28">
        <v>-36.273175585700265</v>
      </c>
    </row>
    <row r="30" spans="1:22" ht="14.25" customHeight="1">
      <c r="A30" s="33">
        <v>21</v>
      </c>
      <c r="B30" s="32" t="s">
        <v>137</v>
      </c>
      <c r="C30" s="48">
        <v>16</v>
      </c>
      <c r="D30" s="48">
        <v>16</v>
      </c>
      <c r="E30" s="30">
        <v>38.88636363636363</v>
      </c>
      <c r="F30" s="30">
        <v>35.80681818181818</v>
      </c>
      <c r="G30" s="30">
        <v>41.58</v>
      </c>
      <c r="H30" s="30">
        <v>36.08</v>
      </c>
      <c r="I30" s="30">
        <v>0.045454545454545456</v>
      </c>
      <c r="J30" s="30">
        <v>0.17</v>
      </c>
      <c r="K30" s="30">
        <v>38.93181818181818</v>
      </c>
      <c r="L30" s="30">
        <v>41.75</v>
      </c>
      <c r="M30" s="28">
        <v>7.238762405137194</v>
      </c>
      <c r="N30" s="48"/>
      <c r="O30" s="123"/>
      <c r="P30" s="30"/>
      <c r="Q30" s="30"/>
      <c r="R30" s="30"/>
      <c r="S30" s="30"/>
      <c r="T30" s="30"/>
      <c r="U30" s="30"/>
      <c r="V30" s="28"/>
    </row>
    <row r="31" spans="1:22" ht="14.25" customHeight="1">
      <c r="A31" s="33">
        <v>22</v>
      </c>
      <c r="B31" s="32" t="s">
        <v>136</v>
      </c>
      <c r="C31" s="48">
        <v>19</v>
      </c>
      <c r="D31" s="48">
        <v>19</v>
      </c>
      <c r="E31" s="30">
        <v>45.09090909090909</v>
      </c>
      <c r="F31" s="30">
        <v>41.177033492822964</v>
      </c>
      <c r="G31" s="30">
        <v>79.18</v>
      </c>
      <c r="H31" s="30">
        <v>69.55</v>
      </c>
      <c r="I31" s="30">
        <v>0.1722488038277512</v>
      </c>
      <c r="J31" s="30">
        <v>0.13</v>
      </c>
      <c r="K31" s="30">
        <v>45.26315789473684</v>
      </c>
      <c r="L31" s="30">
        <v>79.31</v>
      </c>
      <c r="M31" s="28">
        <v>75.21976744186048</v>
      </c>
      <c r="N31" s="48"/>
      <c r="O31" s="123"/>
      <c r="P31" s="30"/>
      <c r="Q31" s="30"/>
      <c r="R31" s="30"/>
      <c r="S31" s="30"/>
      <c r="T31" s="30"/>
      <c r="U31" s="30"/>
      <c r="V31" s="28"/>
    </row>
    <row r="32" spans="1:22" ht="14.25" customHeight="1">
      <c r="A32" s="33">
        <v>23</v>
      </c>
      <c r="B32" s="32" t="s">
        <v>135</v>
      </c>
      <c r="C32" s="48">
        <v>19</v>
      </c>
      <c r="D32" s="48">
        <v>19</v>
      </c>
      <c r="E32" s="30">
        <v>31.090909090909093</v>
      </c>
      <c r="F32" s="30">
        <v>27.82775119617225</v>
      </c>
      <c r="G32" s="30">
        <v>52.49</v>
      </c>
      <c r="H32" s="30">
        <v>48.11</v>
      </c>
      <c r="I32" s="30">
        <v>0.009569377990430622</v>
      </c>
      <c r="J32" s="30">
        <v>0.17</v>
      </c>
      <c r="K32" s="30">
        <v>31.100478468899524</v>
      </c>
      <c r="L32" s="30">
        <v>52.660000000000004</v>
      </c>
      <c r="M32" s="28">
        <v>69.32215384615384</v>
      </c>
      <c r="N32" s="48"/>
      <c r="O32" s="123"/>
      <c r="P32" s="30"/>
      <c r="Q32" s="30"/>
      <c r="R32" s="30"/>
      <c r="S32" s="30"/>
      <c r="T32" s="30"/>
      <c r="U32" s="30"/>
      <c r="V32" s="28"/>
    </row>
    <row r="33" spans="1:22" ht="14.25" customHeight="1">
      <c r="A33" s="33">
        <v>24</v>
      </c>
      <c r="B33" s="32" t="s">
        <v>134</v>
      </c>
      <c r="C33" s="48">
        <v>13</v>
      </c>
      <c r="D33" s="48">
        <v>13</v>
      </c>
      <c r="E33" s="30">
        <v>25.916083916083917</v>
      </c>
      <c r="F33" s="30">
        <v>23.72027972027972</v>
      </c>
      <c r="G33" s="30">
        <v>20.92</v>
      </c>
      <c r="H33" s="30">
        <v>18.5</v>
      </c>
      <c r="I33" s="30">
        <v>0.04195804195804195</v>
      </c>
      <c r="J33" s="30">
        <v>0.17</v>
      </c>
      <c r="K33" s="30">
        <v>25.95804195804196</v>
      </c>
      <c r="L33" s="30">
        <v>21.090000000000003</v>
      </c>
      <c r="M33" s="28">
        <v>-18.753502155172413</v>
      </c>
      <c r="N33" s="48"/>
      <c r="O33" s="123"/>
      <c r="P33" s="30"/>
      <c r="Q33" s="30"/>
      <c r="R33" s="30"/>
      <c r="S33" s="30"/>
      <c r="T33" s="30"/>
      <c r="U33" s="30"/>
      <c r="V33" s="28"/>
    </row>
    <row r="34" spans="1:22" ht="14.25" customHeight="1">
      <c r="A34" s="33">
        <v>25</v>
      </c>
      <c r="B34" s="32" t="s">
        <v>133</v>
      </c>
      <c r="C34" s="48">
        <v>16</v>
      </c>
      <c r="D34" s="48">
        <v>16</v>
      </c>
      <c r="E34" s="30">
        <v>37.78409090909091</v>
      </c>
      <c r="F34" s="30">
        <v>33.72727272727273</v>
      </c>
      <c r="G34" s="30">
        <v>40.25</v>
      </c>
      <c r="H34" s="30">
        <v>34.08</v>
      </c>
      <c r="I34" s="30">
        <v>0</v>
      </c>
      <c r="J34" s="30">
        <v>0.16</v>
      </c>
      <c r="K34" s="30">
        <v>37.78409090909091</v>
      </c>
      <c r="L34" s="30">
        <v>40.41</v>
      </c>
      <c r="M34" s="28">
        <v>6.949774436090223</v>
      </c>
      <c r="N34" s="48"/>
      <c r="O34" s="123"/>
      <c r="P34" s="30"/>
      <c r="Q34" s="30"/>
      <c r="R34" s="30"/>
      <c r="S34" s="30"/>
      <c r="T34" s="30"/>
      <c r="U34" s="30"/>
      <c r="V34" s="28"/>
    </row>
    <row r="35" spans="1:22" ht="14.25" customHeight="1">
      <c r="A35" s="33">
        <v>26</v>
      </c>
      <c r="B35" s="32" t="s">
        <v>132</v>
      </c>
      <c r="C35" s="48">
        <v>49</v>
      </c>
      <c r="D35" s="48">
        <v>49</v>
      </c>
      <c r="E35" s="30">
        <v>36.753246753246756</v>
      </c>
      <c r="F35" s="30">
        <v>31.907235621521338</v>
      </c>
      <c r="G35" s="30">
        <v>33.4</v>
      </c>
      <c r="H35" s="30">
        <v>25.99</v>
      </c>
      <c r="I35" s="30">
        <v>0.07421150278293136</v>
      </c>
      <c r="J35" s="30">
        <v>0.22</v>
      </c>
      <c r="K35" s="30">
        <v>36.827458256029686</v>
      </c>
      <c r="L35" s="30">
        <v>33.62</v>
      </c>
      <c r="M35" s="28">
        <v>-8.709420654911852</v>
      </c>
      <c r="N35" s="48"/>
      <c r="O35" s="123"/>
      <c r="P35" s="30"/>
      <c r="Q35" s="30"/>
      <c r="R35" s="30"/>
      <c r="S35" s="30"/>
      <c r="T35" s="30"/>
      <c r="U35" s="30"/>
      <c r="V35" s="28"/>
    </row>
    <row r="36" spans="1:22" ht="14.25" customHeight="1">
      <c r="A36" s="33">
        <v>27</v>
      </c>
      <c r="B36" s="32" t="s">
        <v>131</v>
      </c>
      <c r="C36" s="48">
        <v>14</v>
      </c>
      <c r="D36" s="124">
        <v>14</v>
      </c>
      <c r="E36" s="30">
        <v>25.16883116883117</v>
      </c>
      <c r="F36" s="30">
        <v>23.61038961038961</v>
      </c>
      <c r="G36" s="30">
        <v>26.18</v>
      </c>
      <c r="H36" s="30">
        <v>22</v>
      </c>
      <c r="I36" s="30">
        <v>0.1038961038961039</v>
      </c>
      <c r="J36" s="30">
        <v>0.57</v>
      </c>
      <c r="K36" s="30">
        <v>25.272727272727273</v>
      </c>
      <c r="L36" s="30">
        <v>26.75</v>
      </c>
      <c r="M36" s="28">
        <v>5.845323741007192</v>
      </c>
      <c r="N36" s="48">
        <v>22</v>
      </c>
      <c r="O36" s="123">
        <v>22</v>
      </c>
      <c r="P36" s="30">
        <v>155.92561983471074</v>
      </c>
      <c r="Q36" s="30">
        <v>112.10743801652893</v>
      </c>
      <c r="R36" s="30">
        <v>0.04958677685950413</v>
      </c>
      <c r="S36" s="30">
        <v>0.5123966942148761</v>
      </c>
      <c r="T36" s="30">
        <v>155.97520661157026</v>
      </c>
      <c r="U36" s="30">
        <v>112.6198347107438</v>
      </c>
      <c r="V36" s="28">
        <v>-27.796322789169707</v>
      </c>
    </row>
    <row r="37" spans="1:22" ht="14.25" customHeight="1">
      <c r="A37" s="27"/>
      <c r="B37" s="26" t="s">
        <v>13</v>
      </c>
      <c r="C37" s="46">
        <v>672</v>
      </c>
      <c r="D37" s="46">
        <v>672</v>
      </c>
      <c r="E37" s="24">
        <v>35.31222943722943</v>
      </c>
      <c r="F37" s="24">
        <v>32.05357142857143</v>
      </c>
      <c r="G37" s="24">
        <v>36.002164502164504</v>
      </c>
      <c r="H37" s="24">
        <v>30.408820346320343</v>
      </c>
      <c r="I37" s="24">
        <v>0.08495670995670997</v>
      </c>
      <c r="J37" s="24">
        <v>0.19859307359307357</v>
      </c>
      <c r="K37" s="24">
        <v>35.39718614718614</v>
      </c>
      <c r="L37" s="24">
        <v>36.20075757575758</v>
      </c>
      <c r="M37" s="21">
        <v>2.2701562356682388</v>
      </c>
      <c r="N37" s="46">
        <v>352</v>
      </c>
      <c r="O37" s="46">
        <v>402</v>
      </c>
      <c r="P37" s="24">
        <v>96.93130165289257</v>
      </c>
      <c r="Q37" s="24">
        <v>165.3812754409769</v>
      </c>
      <c r="R37" s="24">
        <v>0.04803719008264463</v>
      </c>
      <c r="S37" s="24">
        <v>0.07281772953414745</v>
      </c>
      <c r="T37" s="24">
        <v>96.97933884297521</v>
      </c>
      <c r="U37" s="24">
        <v>165.45409317051104</v>
      </c>
      <c r="V37" s="28">
        <v>70.60756976123258</v>
      </c>
    </row>
    <row r="38" spans="6:12" ht="12.75">
      <c r="F38" s="20"/>
      <c r="G38" s="20"/>
      <c r="H38" s="20"/>
      <c r="I38" s="20"/>
      <c r="J38" s="20"/>
      <c r="K38" s="20"/>
      <c r="L38" s="20"/>
    </row>
    <row r="39" spans="6:12" ht="12.75">
      <c r="F39" s="20"/>
      <c r="G39" s="20"/>
      <c r="H39" s="20"/>
      <c r="I39" s="20"/>
      <c r="J39" s="20"/>
      <c r="K39" s="20"/>
      <c r="L39" s="20"/>
    </row>
    <row r="40" spans="6:12" ht="12.75">
      <c r="F40" s="20"/>
      <c r="G40" s="20"/>
      <c r="H40" s="20"/>
      <c r="I40" s="20"/>
      <c r="J40" s="20"/>
      <c r="K40" s="20"/>
      <c r="L40" s="20"/>
    </row>
  </sheetData>
  <sheetProtection/>
  <mergeCells count="31">
    <mergeCell ref="A2:V2"/>
    <mergeCell ref="A5:A8"/>
    <mergeCell ref="B5:B8"/>
    <mergeCell ref="C5:M5"/>
    <mergeCell ref="N5:V5"/>
    <mergeCell ref="C6:D6"/>
    <mergeCell ref="V6:V8"/>
    <mergeCell ref="C7:C8"/>
    <mergeCell ref="D7:D8"/>
    <mergeCell ref="E7:F7"/>
    <mergeCell ref="G7:H7"/>
    <mergeCell ref="I7:I8"/>
    <mergeCell ref="J7:J8"/>
    <mergeCell ref="K7:K8"/>
    <mergeCell ref="S7:S8"/>
    <mergeCell ref="T7:T8"/>
    <mergeCell ref="P6:Q6"/>
    <mergeCell ref="L7:L8"/>
    <mergeCell ref="N7:N8"/>
    <mergeCell ref="R6:S6"/>
    <mergeCell ref="T6:U6"/>
    <mergeCell ref="U7:U8"/>
    <mergeCell ref="O7:O8"/>
    <mergeCell ref="P7:P8"/>
    <mergeCell ref="Q7:Q8"/>
    <mergeCell ref="R7:R8"/>
    <mergeCell ref="E6:H6"/>
    <mergeCell ref="I6:J6"/>
    <mergeCell ref="K6:L6"/>
    <mergeCell ref="M6:M8"/>
    <mergeCell ref="N6:O6"/>
  </mergeCells>
  <conditionalFormatting sqref="E7:H7 M10:M37 V10:V37">
    <cfRule type="cellIs" priority="1" dxfId="4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F1">
      <selection activeCell="P1" sqref="P1"/>
    </sheetView>
  </sheetViews>
  <sheetFormatPr defaultColWidth="9.00390625" defaultRowHeight="12.75"/>
  <cols>
    <col min="1" max="1" width="4.25390625" style="1" customWidth="1"/>
    <col min="2" max="2" width="24.25390625" style="1" customWidth="1"/>
    <col min="3" max="3" width="8.125" style="1" customWidth="1"/>
    <col min="4" max="4" width="8.00390625" style="1" customWidth="1"/>
    <col min="5" max="5" width="7.875" style="1" customWidth="1"/>
    <col min="6" max="6" width="8.625" style="1" customWidth="1"/>
    <col min="7" max="7" width="8.375" style="1" customWidth="1"/>
    <col min="8" max="8" width="8.00390625" style="1" customWidth="1"/>
    <col min="9" max="9" width="7.375" style="1" customWidth="1"/>
    <col min="10" max="10" width="8.00390625" style="1" customWidth="1"/>
    <col min="11" max="11" width="7.75390625" style="1" customWidth="1"/>
    <col min="12" max="12" width="8.25390625" style="1" customWidth="1"/>
    <col min="13" max="13" width="8.375" style="1" customWidth="1"/>
    <col min="14" max="14" width="8.125" style="1" customWidth="1"/>
    <col min="15" max="15" width="8.00390625" style="1" customWidth="1"/>
    <col min="16" max="16" width="9.375" style="1" customWidth="1"/>
    <col min="17" max="17" width="5.75390625" style="1" customWidth="1"/>
    <col min="18" max="18" width="7.25390625" style="1" customWidth="1"/>
    <col min="19" max="20" width="7.125" style="1" customWidth="1"/>
    <col min="21" max="16384" width="9.125" style="1" customWidth="1"/>
  </cols>
  <sheetData>
    <row r="1" ht="10.5" customHeight="1">
      <c r="P1" s="44" t="s">
        <v>190</v>
      </c>
    </row>
    <row r="2" spans="1:20" ht="18.75">
      <c r="A2" s="499" t="s">
        <v>189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2"/>
      <c r="R2" s="42"/>
      <c r="S2" s="42"/>
      <c r="T2" s="42"/>
    </row>
    <row r="3" spans="1:20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ht="9.75" customHeight="1"/>
    <row r="5" spans="1:16" ht="30" customHeight="1">
      <c r="A5" s="473" t="s">
        <v>2</v>
      </c>
      <c r="B5" s="474" t="s">
        <v>78</v>
      </c>
      <c r="C5" s="509" t="s">
        <v>183</v>
      </c>
      <c r="D5" s="509"/>
      <c r="E5" s="509"/>
      <c r="F5" s="509"/>
      <c r="G5" s="509"/>
      <c r="H5" s="509"/>
      <c r="I5" s="509"/>
      <c r="J5" s="509" t="s">
        <v>182</v>
      </c>
      <c r="K5" s="509"/>
      <c r="L5" s="509"/>
      <c r="M5" s="509"/>
      <c r="N5" s="509"/>
      <c r="O5" s="509"/>
      <c r="P5" s="509"/>
    </row>
    <row r="6" spans="1:16" ht="54" customHeight="1">
      <c r="A6" s="473"/>
      <c r="B6" s="474"/>
      <c r="C6" s="509" t="s">
        <v>76</v>
      </c>
      <c r="D6" s="509"/>
      <c r="E6" s="509" t="s">
        <v>188</v>
      </c>
      <c r="F6" s="509"/>
      <c r="G6" s="475" t="s">
        <v>187</v>
      </c>
      <c r="H6" s="475"/>
      <c r="I6" s="497" t="s">
        <v>186</v>
      </c>
      <c r="J6" s="509" t="s">
        <v>76</v>
      </c>
      <c r="K6" s="509"/>
      <c r="L6" s="509" t="s">
        <v>188</v>
      </c>
      <c r="M6" s="509"/>
      <c r="N6" s="475" t="s">
        <v>187</v>
      </c>
      <c r="O6" s="475"/>
      <c r="P6" s="497" t="s">
        <v>186</v>
      </c>
    </row>
    <row r="7" spans="1:16" ht="45.75" customHeight="1">
      <c r="A7" s="473"/>
      <c r="B7" s="474"/>
      <c r="C7" s="62" t="s">
        <v>4</v>
      </c>
      <c r="D7" s="62" t="s">
        <v>5</v>
      </c>
      <c r="E7" s="62" t="s">
        <v>4</v>
      </c>
      <c r="F7" s="62" t="s">
        <v>5</v>
      </c>
      <c r="G7" s="62" t="s">
        <v>4</v>
      </c>
      <c r="H7" s="62" t="s">
        <v>5</v>
      </c>
      <c r="I7" s="497"/>
      <c r="J7" s="62" t="s">
        <v>4</v>
      </c>
      <c r="K7" s="62" t="s">
        <v>5</v>
      </c>
      <c r="L7" s="62" t="s">
        <v>4</v>
      </c>
      <c r="M7" s="62" t="s">
        <v>5</v>
      </c>
      <c r="N7" s="62" t="s">
        <v>4</v>
      </c>
      <c r="O7" s="62" t="s">
        <v>5</v>
      </c>
      <c r="P7" s="497"/>
    </row>
    <row r="8" spans="1:16" ht="12.75" customHeight="1">
      <c r="A8" s="39" t="s">
        <v>8</v>
      </c>
      <c r="B8" s="39" t="s">
        <v>9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5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5">
        <v>14</v>
      </c>
    </row>
    <row r="9" spans="1:16" ht="12" customHeight="1">
      <c r="A9" s="33">
        <v>1</v>
      </c>
      <c r="B9" s="32" t="s">
        <v>66</v>
      </c>
      <c r="C9" s="49">
        <v>34</v>
      </c>
      <c r="D9" s="49">
        <v>35</v>
      </c>
      <c r="E9" s="49">
        <v>4812</v>
      </c>
      <c r="F9" s="92">
        <v>5127</v>
      </c>
      <c r="G9" s="158">
        <v>25.732620320855617</v>
      </c>
      <c r="H9" s="158">
        <v>26.633766233766234</v>
      </c>
      <c r="I9" s="28">
        <v>3.5019593872461665</v>
      </c>
      <c r="J9" s="49"/>
      <c r="K9" s="48"/>
      <c r="L9" s="49"/>
      <c r="M9" s="29"/>
      <c r="N9" s="158"/>
      <c r="O9" s="157"/>
      <c r="P9" s="28"/>
    </row>
    <row r="10" spans="1:16" ht="12" customHeight="1">
      <c r="A10" s="33">
        <v>2</v>
      </c>
      <c r="B10" s="32" t="s">
        <v>65</v>
      </c>
      <c r="C10" s="49">
        <v>18</v>
      </c>
      <c r="D10" s="49">
        <v>19</v>
      </c>
      <c r="E10" s="49">
        <v>2311</v>
      </c>
      <c r="F10" s="92">
        <v>2203</v>
      </c>
      <c r="G10" s="158">
        <v>23.343434343434343</v>
      </c>
      <c r="H10" s="158">
        <v>21.08133971291866</v>
      </c>
      <c r="I10" s="28">
        <v>-9.690496253615434</v>
      </c>
      <c r="J10" s="49"/>
      <c r="K10" s="48"/>
      <c r="L10" s="49"/>
      <c r="M10" s="29"/>
      <c r="N10" s="158"/>
      <c r="O10" s="157"/>
      <c r="P10" s="28"/>
    </row>
    <row r="11" spans="1:16" ht="12" customHeight="1">
      <c r="A11" s="33">
        <v>3</v>
      </c>
      <c r="B11" s="32" t="s">
        <v>64</v>
      </c>
      <c r="C11" s="49">
        <v>16</v>
      </c>
      <c r="D11" s="49">
        <v>17</v>
      </c>
      <c r="E11" s="49">
        <v>1719</v>
      </c>
      <c r="F11" s="92">
        <v>1398</v>
      </c>
      <c r="G11" s="158">
        <v>19.53409090909091</v>
      </c>
      <c r="H11" s="158">
        <v>14.95187165775401</v>
      </c>
      <c r="I11" s="28">
        <v>-23.45755055949082</v>
      </c>
      <c r="J11" s="49"/>
      <c r="K11" s="48"/>
      <c r="L11" s="49"/>
      <c r="M11" s="29"/>
      <c r="N11" s="158"/>
      <c r="O11" s="157"/>
      <c r="P11" s="28"/>
    </row>
    <row r="12" spans="1:16" ht="12" customHeight="1">
      <c r="A12" s="33">
        <v>4</v>
      </c>
      <c r="B12" s="32" t="s">
        <v>63</v>
      </c>
      <c r="C12" s="49">
        <v>44</v>
      </c>
      <c r="D12" s="49">
        <v>48</v>
      </c>
      <c r="E12" s="49">
        <v>14304</v>
      </c>
      <c r="F12" s="92">
        <v>15293</v>
      </c>
      <c r="G12" s="158">
        <v>59.107438016528924</v>
      </c>
      <c r="H12" s="158">
        <v>57.928030303030305</v>
      </c>
      <c r="I12" s="28">
        <v>-1.9953626025354163</v>
      </c>
      <c r="J12" s="49">
        <v>36</v>
      </c>
      <c r="K12" s="48">
        <v>36</v>
      </c>
      <c r="L12" s="49">
        <v>2310</v>
      </c>
      <c r="M12" s="29">
        <v>2851</v>
      </c>
      <c r="N12" s="158">
        <v>11.666666666666666</v>
      </c>
      <c r="O12" s="157">
        <v>14.398989898989898</v>
      </c>
      <c r="P12" s="28">
        <v>23.41991341991342</v>
      </c>
    </row>
    <row r="13" spans="1:16" ht="12" customHeight="1">
      <c r="A13" s="33">
        <v>5</v>
      </c>
      <c r="B13" s="32" t="s">
        <v>62</v>
      </c>
      <c r="C13" s="49">
        <v>48</v>
      </c>
      <c r="D13" s="49">
        <v>54</v>
      </c>
      <c r="E13" s="49">
        <v>10038</v>
      </c>
      <c r="F13" s="92">
        <v>8357</v>
      </c>
      <c r="G13" s="158">
        <v>38.02272727272727</v>
      </c>
      <c r="H13" s="158">
        <v>28.13804713804714</v>
      </c>
      <c r="I13" s="28">
        <v>-25.996767837772023</v>
      </c>
      <c r="J13" s="49">
        <v>38</v>
      </c>
      <c r="K13" s="48">
        <v>36</v>
      </c>
      <c r="L13" s="49">
        <v>2018</v>
      </c>
      <c r="M13" s="29">
        <v>4098</v>
      </c>
      <c r="N13" s="158">
        <v>9.655502392344498</v>
      </c>
      <c r="O13" s="157">
        <v>20.696969696969695</v>
      </c>
      <c r="P13" s="28">
        <v>114.35414601916084</v>
      </c>
    </row>
    <row r="14" spans="1:16" ht="12" customHeight="1">
      <c r="A14" s="33">
        <v>6</v>
      </c>
      <c r="B14" s="32" t="s">
        <v>61</v>
      </c>
      <c r="C14" s="49">
        <v>18</v>
      </c>
      <c r="D14" s="49">
        <v>20</v>
      </c>
      <c r="E14" s="49">
        <v>2094</v>
      </c>
      <c r="F14" s="92">
        <v>2391</v>
      </c>
      <c r="G14" s="158">
        <v>21.151515151515152</v>
      </c>
      <c r="H14" s="158">
        <v>21.736363636363635</v>
      </c>
      <c r="I14" s="28">
        <v>2.765042979942681</v>
      </c>
      <c r="J14" s="49">
        <v>15</v>
      </c>
      <c r="K14" s="48"/>
      <c r="L14" s="49">
        <v>1153</v>
      </c>
      <c r="M14" s="29"/>
      <c r="N14" s="158">
        <v>13.975757575757575</v>
      </c>
      <c r="O14" s="157"/>
      <c r="P14" s="28"/>
    </row>
    <row r="15" spans="1:16" ht="12" customHeight="1">
      <c r="A15" s="33">
        <v>7</v>
      </c>
      <c r="B15" s="32" t="s">
        <v>60</v>
      </c>
      <c r="C15" s="49">
        <v>17</v>
      </c>
      <c r="D15" s="49">
        <v>17</v>
      </c>
      <c r="E15" s="49">
        <v>1737</v>
      </c>
      <c r="F15" s="92">
        <v>1792</v>
      </c>
      <c r="G15" s="158">
        <v>18.577540106951872</v>
      </c>
      <c r="H15" s="158">
        <v>19.165775401069517</v>
      </c>
      <c r="I15" s="28">
        <v>3.1663788140471967</v>
      </c>
      <c r="J15" s="49"/>
      <c r="K15" s="48"/>
      <c r="L15" s="49"/>
      <c r="M15" s="29"/>
      <c r="N15" s="158"/>
      <c r="O15" s="157"/>
      <c r="P15" s="28"/>
    </row>
    <row r="16" spans="1:16" ht="12" customHeight="1">
      <c r="A16" s="33">
        <v>8</v>
      </c>
      <c r="B16" s="32" t="s">
        <v>59</v>
      </c>
      <c r="C16" s="49">
        <v>29</v>
      </c>
      <c r="D16" s="49">
        <v>36</v>
      </c>
      <c r="E16" s="49">
        <v>5830</v>
      </c>
      <c r="F16" s="92">
        <v>5448</v>
      </c>
      <c r="G16" s="158">
        <v>36.55172413793104</v>
      </c>
      <c r="H16" s="158">
        <v>27.515151515151516</v>
      </c>
      <c r="I16" s="28">
        <v>-24.722698684962843</v>
      </c>
      <c r="J16" s="49">
        <v>24</v>
      </c>
      <c r="K16" s="48"/>
      <c r="L16" s="49">
        <v>1566</v>
      </c>
      <c r="M16" s="29"/>
      <c r="N16" s="158">
        <v>11.863636363636365</v>
      </c>
      <c r="O16" s="157"/>
      <c r="P16" s="28"/>
    </row>
    <row r="17" spans="1:16" ht="12" customHeight="1">
      <c r="A17" s="33">
        <v>9</v>
      </c>
      <c r="B17" s="32" t="s">
        <v>58</v>
      </c>
      <c r="C17" s="49">
        <v>21</v>
      </c>
      <c r="D17" s="49">
        <v>24</v>
      </c>
      <c r="E17" s="49">
        <v>2149</v>
      </c>
      <c r="F17" s="92">
        <v>1848</v>
      </c>
      <c r="G17" s="158">
        <v>18.606060606060606</v>
      </c>
      <c r="H17" s="158">
        <v>14</v>
      </c>
      <c r="I17" s="28">
        <v>-24.7557003257329</v>
      </c>
      <c r="J17" s="49"/>
      <c r="K17" s="48"/>
      <c r="L17" s="49"/>
      <c r="M17" s="29"/>
      <c r="N17" s="158"/>
      <c r="O17" s="157"/>
      <c r="P17" s="28"/>
    </row>
    <row r="18" spans="1:16" ht="12" customHeight="1">
      <c r="A18" s="33">
        <v>10</v>
      </c>
      <c r="B18" s="32" t="s">
        <v>57</v>
      </c>
      <c r="C18" s="49">
        <v>22</v>
      </c>
      <c r="D18" s="49">
        <v>26</v>
      </c>
      <c r="E18" s="49">
        <v>5623</v>
      </c>
      <c r="F18" s="92">
        <v>5123</v>
      </c>
      <c r="G18" s="158">
        <v>46.47107438016529</v>
      </c>
      <c r="H18" s="158">
        <v>35.82517482517483</v>
      </c>
      <c r="I18" s="28">
        <v>-22.908658121178128</v>
      </c>
      <c r="J18" s="49">
        <v>33</v>
      </c>
      <c r="K18" s="29"/>
      <c r="L18" s="49">
        <v>1670</v>
      </c>
      <c r="M18" s="29"/>
      <c r="N18" s="158">
        <v>9.201101928374655</v>
      </c>
      <c r="O18" s="157"/>
      <c r="P18" s="28"/>
    </row>
    <row r="19" spans="1:16" ht="12" customHeight="1">
      <c r="A19" s="33">
        <v>11</v>
      </c>
      <c r="B19" s="32" t="s">
        <v>56</v>
      </c>
      <c r="C19" s="49">
        <v>16</v>
      </c>
      <c r="D19" s="49">
        <v>16</v>
      </c>
      <c r="E19" s="49">
        <v>1761</v>
      </c>
      <c r="F19" s="92">
        <v>1896</v>
      </c>
      <c r="G19" s="158">
        <v>20.011363636363637</v>
      </c>
      <c r="H19" s="158">
        <v>21.545454545454547</v>
      </c>
      <c r="I19" s="28">
        <v>7.666098807495745</v>
      </c>
      <c r="J19" s="49"/>
      <c r="K19" s="48"/>
      <c r="L19" s="49"/>
      <c r="M19" s="29"/>
      <c r="N19" s="158"/>
      <c r="O19" s="157"/>
      <c r="P19" s="28"/>
    </row>
    <row r="20" spans="1:16" ht="12" customHeight="1">
      <c r="A20" s="33">
        <v>12</v>
      </c>
      <c r="B20" s="32" t="s">
        <v>55</v>
      </c>
      <c r="C20" s="49">
        <v>28</v>
      </c>
      <c r="D20" s="49">
        <v>37</v>
      </c>
      <c r="E20" s="49">
        <v>4727</v>
      </c>
      <c r="F20" s="92">
        <v>4305</v>
      </c>
      <c r="G20" s="158">
        <v>30.6948051948052</v>
      </c>
      <c r="H20" s="158">
        <v>21.154791154791155</v>
      </c>
      <c r="I20" s="28">
        <v>-31.080223443244396</v>
      </c>
      <c r="J20" s="49">
        <v>17</v>
      </c>
      <c r="K20" s="48"/>
      <c r="L20" s="49">
        <v>716</v>
      </c>
      <c r="M20" s="29"/>
      <c r="N20" s="158">
        <v>7.657754010695188</v>
      </c>
      <c r="O20" s="157"/>
      <c r="P20" s="28"/>
    </row>
    <row r="21" spans="1:16" ht="12" customHeight="1">
      <c r="A21" s="33">
        <v>13</v>
      </c>
      <c r="B21" s="32" t="s">
        <v>54</v>
      </c>
      <c r="C21" s="49">
        <v>34</v>
      </c>
      <c r="D21" s="49">
        <v>36</v>
      </c>
      <c r="E21" s="49">
        <v>3980</v>
      </c>
      <c r="F21" s="92">
        <v>4047</v>
      </c>
      <c r="G21" s="158">
        <v>21.28342245989305</v>
      </c>
      <c r="H21" s="158">
        <v>20.43939393939394</v>
      </c>
      <c r="I21" s="28">
        <v>-3.965661641541037</v>
      </c>
      <c r="J21" s="49">
        <v>30</v>
      </c>
      <c r="K21" s="48">
        <v>30</v>
      </c>
      <c r="L21" s="49">
        <v>2565</v>
      </c>
      <c r="M21" s="29">
        <v>2100</v>
      </c>
      <c r="N21" s="158">
        <v>15.545454545454545</v>
      </c>
      <c r="O21" s="157">
        <v>12.727272727272727</v>
      </c>
      <c r="P21" s="28">
        <v>-18.128654970760234</v>
      </c>
    </row>
    <row r="22" spans="1:16" ht="12" customHeight="1">
      <c r="A22" s="33">
        <v>14</v>
      </c>
      <c r="B22" s="32" t="s">
        <v>53</v>
      </c>
      <c r="C22" s="49">
        <v>19</v>
      </c>
      <c r="D22" s="49">
        <v>21</v>
      </c>
      <c r="E22" s="49">
        <v>2452</v>
      </c>
      <c r="F22" s="92">
        <v>2836</v>
      </c>
      <c r="G22" s="158">
        <v>23.464114832535884</v>
      </c>
      <c r="H22" s="158">
        <v>24.554112554112553</v>
      </c>
      <c r="I22" s="28">
        <v>4.6453818068826225</v>
      </c>
      <c r="J22" s="49"/>
      <c r="K22" s="48"/>
      <c r="L22" s="49"/>
      <c r="M22" s="29"/>
      <c r="N22" s="158"/>
      <c r="O22" s="157"/>
      <c r="P22" s="28"/>
    </row>
    <row r="23" spans="1:16" ht="12" customHeight="1">
      <c r="A23" s="33">
        <v>15</v>
      </c>
      <c r="B23" s="32" t="s">
        <v>52</v>
      </c>
      <c r="C23" s="49">
        <v>35</v>
      </c>
      <c r="D23" s="49">
        <v>37</v>
      </c>
      <c r="E23" s="49">
        <v>6244</v>
      </c>
      <c r="F23" s="92">
        <v>5334</v>
      </c>
      <c r="G23" s="158">
        <v>32.43636363636364</v>
      </c>
      <c r="H23" s="158">
        <v>26.21130221130221</v>
      </c>
      <c r="I23" s="28">
        <v>-19.191613137801482</v>
      </c>
      <c r="J23" s="49">
        <v>31</v>
      </c>
      <c r="K23" s="159">
        <v>36</v>
      </c>
      <c r="L23" s="49">
        <v>1549</v>
      </c>
      <c r="M23" s="29">
        <v>2310</v>
      </c>
      <c r="N23" s="158">
        <v>9.085043988269794</v>
      </c>
      <c r="O23" s="157">
        <v>11.666666666666668</v>
      </c>
      <c r="P23" s="28">
        <v>28.416182483322597</v>
      </c>
    </row>
    <row r="24" spans="1:16" ht="12" customHeight="1">
      <c r="A24" s="33">
        <v>16</v>
      </c>
      <c r="B24" s="32" t="s">
        <v>51</v>
      </c>
      <c r="C24" s="49">
        <v>20</v>
      </c>
      <c r="D24" s="49">
        <v>22</v>
      </c>
      <c r="E24" s="49">
        <v>3110</v>
      </c>
      <c r="F24" s="92">
        <v>3863</v>
      </c>
      <c r="G24" s="158">
        <v>28.272727272727273</v>
      </c>
      <c r="H24" s="158">
        <v>31.925619834710744</v>
      </c>
      <c r="I24" s="28">
        <v>12.920198772288803</v>
      </c>
      <c r="J24" s="49"/>
      <c r="K24" s="48"/>
      <c r="L24" s="49"/>
      <c r="M24" s="29"/>
      <c r="N24" s="158"/>
      <c r="O24" s="157"/>
      <c r="P24" s="28"/>
    </row>
    <row r="25" spans="1:16" ht="12" customHeight="1">
      <c r="A25" s="33">
        <v>17</v>
      </c>
      <c r="B25" s="32" t="s">
        <v>50</v>
      </c>
      <c r="C25" s="49">
        <v>18</v>
      </c>
      <c r="D25" s="49">
        <v>20</v>
      </c>
      <c r="E25" s="49">
        <v>1734</v>
      </c>
      <c r="F25" s="92">
        <v>1296</v>
      </c>
      <c r="G25" s="158">
        <v>17.515151515151516</v>
      </c>
      <c r="H25" s="158">
        <v>11.781818181818181</v>
      </c>
      <c r="I25" s="28">
        <v>-32.73356401384084</v>
      </c>
      <c r="J25" s="49"/>
      <c r="K25" s="159">
        <v>28</v>
      </c>
      <c r="L25" s="49"/>
      <c r="M25" s="29">
        <v>2176</v>
      </c>
      <c r="N25" s="158"/>
      <c r="O25" s="157">
        <v>14.12987012987013</v>
      </c>
      <c r="P25" s="28"/>
    </row>
    <row r="26" spans="1:16" ht="12" customHeight="1">
      <c r="A26" s="33">
        <v>18</v>
      </c>
      <c r="B26" s="32" t="s">
        <v>49</v>
      </c>
      <c r="C26" s="49">
        <v>19</v>
      </c>
      <c r="D26" s="49">
        <v>21</v>
      </c>
      <c r="E26" s="49">
        <v>3056</v>
      </c>
      <c r="F26" s="92">
        <v>2702</v>
      </c>
      <c r="G26" s="158">
        <v>29.24401913875598</v>
      </c>
      <c r="H26" s="158">
        <v>23.39393939393939</v>
      </c>
      <c r="I26" s="28">
        <v>-20.004363001745208</v>
      </c>
      <c r="J26" s="49"/>
      <c r="K26" s="48"/>
      <c r="L26" s="49"/>
      <c r="M26" s="29"/>
      <c r="N26" s="158"/>
      <c r="O26" s="157"/>
      <c r="P26" s="28"/>
    </row>
    <row r="27" spans="1:16" ht="12" customHeight="1">
      <c r="A27" s="33">
        <v>19</v>
      </c>
      <c r="B27" s="32" t="s">
        <v>48</v>
      </c>
      <c r="C27" s="49">
        <v>18</v>
      </c>
      <c r="D27" s="49">
        <v>18</v>
      </c>
      <c r="E27" s="49">
        <v>1304</v>
      </c>
      <c r="F27" s="92">
        <v>1287</v>
      </c>
      <c r="G27" s="158">
        <v>13.171717171717171</v>
      </c>
      <c r="H27" s="158">
        <v>13</v>
      </c>
      <c r="I27" s="28">
        <v>-1.3036809815950887</v>
      </c>
      <c r="J27" s="49"/>
      <c r="K27" s="48"/>
      <c r="L27" s="49"/>
      <c r="M27" s="29"/>
      <c r="N27" s="158"/>
      <c r="O27" s="157"/>
      <c r="P27" s="28"/>
    </row>
    <row r="28" spans="1:16" ht="12" customHeight="1">
      <c r="A28" s="33">
        <v>20</v>
      </c>
      <c r="B28" s="32" t="s">
        <v>47</v>
      </c>
      <c r="C28" s="49">
        <v>42</v>
      </c>
      <c r="D28" s="49">
        <v>45</v>
      </c>
      <c r="E28" s="49">
        <v>9854</v>
      </c>
      <c r="F28" s="92">
        <v>14030</v>
      </c>
      <c r="G28" s="158">
        <v>42.65800865800866</v>
      </c>
      <c r="H28" s="158">
        <v>56.686868686868685</v>
      </c>
      <c r="I28" s="28">
        <v>32.886814153304904</v>
      </c>
      <c r="J28" s="49">
        <v>36</v>
      </c>
      <c r="K28" s="159">
        <v>40</v>
      </c>
      <c r="L28" s="49">
        <v>1445</v>
      </c>
      <c r="M28" s="29">
        <v>2553</v>
      </c>
      <c r="N28" s="158">
        <v>7.2979797979797985</v>
      </c>
      <c r="O28" s="157">
        <v>11.604545454545455</v>
      </c>
      <c r="P28" s="28">
        <v>59.010380622837374</v>
      </c>
    </row>
    <row r="29" spans="1:16" ht="12" customHeight="1">
      <c r="A29" s="33">
        <v>21</v>
      </c>
      <c r="B29" s="32" t="s">
        <v>46</v>
      </c>
      <c r="C29" s="49">
        <v>18</v>
      </c>
      <c r="D29" s="49">
        <v>18</v>
      </c>
      <c r="E29" s="49">
        <v>2953</v>
      </c>
      <c r="F29" s="92">
        <v>2735</v>
      </c>
      <c r="G29" s="158">
        <v>29.828282828282827</v>
      </c>
      <c r="H29" s="158">
        <v>27.62626262626263</v>
      </c>
      <c r="I29" s="28">
        <v>-7.382323061293583</v>
      </c>
      <c r="J29" s="49"/>
      <c r="K29" s="48"/>
      <c r="L29" s="49"/>
      <c r="M29" s="29"/>
      <c r="N29" s="158"/>
      <c r="O29" s="157"/>
      <c r="P29" s="28"/>
    </row>
    <row r="30" spans="1:16" ht="12" customHeight="1">
      <c r="A30" s="33">
        <v>22</v>
      </c>
      <c r="B30" s="32" t="s">
        <v>45</v>
      </c>
      <c r="C30" s="49">
        <v>22</v>
      </c>
      <c r="D30" s="49">
        <v>22</v>
      </c>
      <c r="E30" s="49">
        <v>2378</v>
      </c>
      <c r="F30" s="92">
        <v>2041</v>
      </c>
      <c r="G30" s="158">
        <v>19.65289256198347</v>
      </c>
      <c r="H30" s="158">
        <v>16.867768595041323</v>
      </c>
      <c r="I30" s="28">
        <v>-14.171572750210258</v>
      </c>
      <c r="J30" s="49"/>
      <c r="K30" s="48"/>
      <c r="L30" s="49"/>
      <c r="M30" s="29"/>
      <c r="N30" s="158"/>
      <c r="O30" s="157"/>
      <c r="P30" s="28"/>
    </row>
    <row r="31" spans="1:16" ht="12" customHeight="1">
      <c r="A31" s="33">
        <v>23</v>
      </c>
      <c r="B31" s="32" t="s">
        <v>44</v>
      </c>
      <c r="C31" s="49">
        <v>18</v>
      </c>
      <c r="D31" s="49">
        <v>18</v>
      </c>
      <c r="E31" s="49">
        <v>3985</v>
      </c>
      <c r="F31" s="92">
        <v>2264</v>
      </c>
      <c r="G31" s="158">
        <v>40.25252525252525</v>
      </c>
      <c r="H31" s="158">
        <v>22.86868686868687</v>
      </c>
      <c r="I31" s="28">
        <v>-43.18695106649937</v>
      </c>
      <c r="J31" s="49"/>
      <c r="K31" s="48"/>
      <c r="L31" s="49"/>
      <c r="M31" s="29"/>
      <c r="N31" s="158"/>
      <c r="O31" s="157"/>
      <c r="P31" s="28"/>
    </row>
    <row r="32" spans="1:16" ht="12" customHeight="1">
      <c r="A32" s="33">
        <v>24</v>
      </c>
      <c r="B32" s="32" t="s">
        <v>43</v>
      </c>
      <c r="C32" s="49">
        <v>14</v>
      </c>
      <c r="D32" s="49">
        <v>16</v>
      </c>
      <c r="E32" s="49">
        <v>1131</v>
      </c>
      <c r="F32" s="92">
        <v>1095</v>
      </c>
      <c r="G32" s="158">
        <v>14.688311688311689</v>
      </c>
      <c r="H32" s="158">
        <v>12.443181818181818</v>
      </c>
      <c r="I32" s="28">
        <v>-15.285145888594169</v>
      </c>
      <c r="J32" s="49"/>
      <c r="K32" s="48"/>
      <c r="L32" s="49"/>
      <c r="M32" s="29"/>
      <c r="N32" s="158"/>
      <c r="O32" s="157"/>
      <c r="P32" s="28"/>
    </row>
    <row r="33" spans="1:16" ht="12" customHeight="1">
      <c r="A33" s="33">
        <v>25</v>
      </c>
      <c r="B33" s="32" t="s">
        <v>42</v>
      </c>
      <c r="C33" s="49">
        <v>21</v>
      </c>
      <c r="D33" s="49">
        <v>23</v>
      </c>
      <c r="E33" s="49">
        <v>2371</v>
      </c>
      <c r="F33" s="92">
        <v>2273</v>
      </c>
      <c r="G33" s="158">
        <v>20.528138528138527</v>
      </c>
      <c r="H33" s="158">
        <v>17.968379446640316</v>
      </c>
      <c r="I33" s="28">
        <v>-12.469513872334177</v>
      </c>
      <c r="J33" s="49"/>
      <c r="K33" s="48"/>
      <c r="L33" s="49"/>
      <c r="M33" s="29"/>
      <c r="N33" s="158"/>
      <c r="O33" s="157"/>
      <c r="P33" s="28"/>
    </row>
    <row r="34" spans="1:16" ht="12" customHeight="1">
      <c r="A34" s="33">
        <v>26</v>
      </c>
      <c r="B34" s="32" t="s">
        <v>41</v>
      </c>
      <c r="C34" s="49">
        <v>55</v>
      </c>
      <c r="D34" s="49">
        <v>79</v>
      </c>
      <c r="E34" s="49">
        <v>21556</v>
      </c>
      <c r="F34" s="92">
        <v>20094</v>
      </c>
      <c r="G34" s="158">
        <v>71.25950413223141</v>
      </c>
      <c r="H34" s="158">
        <v>46.24626006904488</v>
      </c>
      <c r="I34" s="28">
        <v>-35.101625204648016</v>
      </c>
      <c r="J34" s="49">
        <v>60</v>
      </c>
      <c r="K34" s="159">
        <v>70</v>
      </c>
      <c r="L34" s="49">
        <v>4905</v>
      </c>
      <c r="M34" s="29">
        <v>4926</v>
      </c>
      <c r="N34" s="158">
        <v>14.863636363636365</v>
      </c>
      <c r="O34" s="157">
        <v>12.794805194805194</v>
      </c>
      <c r="P34" s="28">
        <v>-13.918741808650076</v>
      </c>
    </row>
    <row r="35" spans="1:16" ht="12" customHeight="1">
      <c r="A35" s="33">
        <v>27</v>
      </c>
      <c r="B35" s="32" t="s">
        <v>40</v>
      </c>
      <c r="C35" s="49">
        <v>13</v>
      </c>
      <c r="D35" s="49">
        <v>15</v>
      </c>
      <c r="E35" s="49">
        <v>1838</v>
      </c>
      <c r="F35" s="92">
        <v>1681</v>
      </c>
      <c r="G35" s="158">
        <v>25.706293706293707</v>
      </c>
      <c r="H35" s="158">
        <v>20.375757575757575</v>
      </c>
      <c r="I35" s="28">
        <v>-20.736307580703667</v>
      </c>
      <c r="J35" s="49">
        <v>27</v>
      </c>
      <c r="K35" s="159">
        <v>29</v>
      </c>
      <c r="L35" s="49">
        <v>1501</v>
      </c>
      <c r="M35" s="29">
        <v>1768</v>
      </c>
      <c r="N35" s="158">
        <v>10.107744107744109</v>
      </c>
      <c r="O35" s="157">
        <v>11.084639498432601</v>
      </c>
      <c r="P35" s="28">
        <v>9.664821153713595</v>
      </c>
    </row>
    <row r="36" spans="1:16" ht="13.5" customHeight="1">
      <c r="A36" s="156"/>
      <c r="B36" s="155" t="s">
        <v>13</v>
      </c>
      <c r="C36" s="153">
        <v>677</v>
      </c>
      <c r="D36" s="153">
        <v>760</v>
      </c>
      <c r="E36" s="153">
        <v>125051</v>
      </c>
      <c r="F36" s="154">
        <v>122759</v>
      </c>
      <c r="G36" s="151">
        <v>33.58426211897409</v>
      </c>
      <c r="H36" s="151">
        <v>29.36818181818182</v>
      </c>
      <c r="I36" s="149">
        <v>-12.553738074865459</v>
      </c>
      <c r="J36" s="153">
        <v>347</v>
      </c>
      <c r="K36" s="153">
        <v>305</v>
      </c>
      <c r="L36" s="153">
        <v>21398</v>
      </c>
      <c r="M36" s="152">
        <v>22782</v>
      </c>
      <c r="N36" s="151">
        <v>11.211946554886037</v>
      </c>
      <c r="O36" s="150">
        <v>13.580923994038749</v>
      </c>
      <c r="P36" s="149">
        <v>21.129046839064166</v>
      </c>
    </row>
    <row r="37" spans="21:22" ht="12.75">
      <c r="U37" s="20"/>
      <c r="V37" s="20"/>
    </row>
    <row r="38" spans="5:22" ht="12.75">
      <c r="E38" s="45"/>
      <c r="U38" s="20"/>
      <c r="V38" s="20"/>
    </row>
    <row r="39" spans="21:22" ht="12.75">
      <c r="U39" s="20"/>
      <c r="V39" s="20"/>
    </row>
    <row r="40" spans="21:22" ht="12.75">
      <c r="U40" s="20"/>
      <c r="V40" s="20"/>
    </row>
    <row r="41" spans="21:22" ht="12.75">
      <c r="U41" s="20"/>
      <c r="V41" s="20"/>
    </row>
    <row r="42" spans="21:22" ht="12.75">
      <c r="U42" s="20"/>
      <c r="V42" s="20"/>
    </row>
    <row r="43" spans="21:22" ht="12.75">
      <c r="U43" s="20"/>
      <c r="V43" s="20"/>
    </row>
    <row r="44" spans="21:22" ht="12.75">
      <c r="U44" s="20"/>
      <c r="V44" s="20"/>
    </row>
    <row r="45" spans="21:22" ht="12.75">
      <c r="U45" s="20"/>
      <c r="V45" s="20"/>
    </row>
    <row r="46" spans="21:22" ht="12.75">
      <c r="U46" s="20"/>
      <c r="V46" s="20"/>
    </row>
    <row r="47" spans="21:22" ht="12.75">
      <c r="U47" s="20"/>
      <c r="V47" s="20"/>
    </row>
    <row r="48" spans="21:22" ht="12.75">
      <c r="U48" s="20"/>
      <c r="V48" s="20"/>
    </row>
    <row r="49" spans="21:22" ht="12.75">
      <c r="U49" s="20"/>
      <c r="V49" s="20"/>
    </row>
    <row r="50" spans="21:22" ht="12.75">
      <c r="U50" s="20"/>
      <c r="V50" s="20"/>
    </row>
    <row r="51" spans="21:22" ht="12.75">
      <c r="U51" s="20"/>
      <c r="V51" s="20"/>
    </row>
    <row r="52" spans="21:22" ht="12.75">
      <c r="U52" s="20"/>
      <c r="V52" s="20"/>
    </row>
    <row r="53" spans="21:22" ht="12.75">
      <c r="U53" s="20"/>
      <c r="V53" s="20"/>
    </row>
    <row r="54" spans="21:22" ht="12.75">
      <c r="U54" s="20"/>
      <c r="V54" s="20"/>
    </row>
    <row r="55" spans="21:22" ht="12.75">
      <c r="U55" s="20"/>
      <c r="V55" s="20"/>
    </row>
    <row r="56" spans="21:22" ht="12.75">
      <c r="U56" s="20"/>
      <c r="V56" s="20"/>
    </row>
    <row r="57" spans="21:22" ht="12.75">
      <c r="U57" s="20"/>
      <c r="V57" s="20"/>
    </row>
    <row r="58" spans="21:22" ht="12.75">
      <c r="U58" s="20"/>
      <c r="V58" s="20"/>
    </row>
    <row r="59" spans="21:22" ht="12.75">
      <c r="U59" s="20"/>
      <c r="V59" s="20"/>
    </row>
    <row r="60" spans="21:22" ht="12.75">
      <c r="U60" s="20"/>
      <c r="V60" s="20"/>
    </row>
    <row r="61" spans="21:22" ht="12.75">
      <c r="U61" s="20"/>
      <c r="V61" s="20"/>
    </row>
    <row r="62" spans="21:22" ht="12.75">
      <c r="U62" s="20"/>
      <c r="V62" s="20"/>
    </row>
    <row r="63" spans="21:22" ht="12.75">
      <c r="U63" s="20"/>
      <c r="V63" s="20"/>
    </row>
    <row r="64" spans="21:22" ht="12.75">
      <c r="U64" s="20"/>
      <c r="V64" s="20"/>
    </row>
  </sheetData>
  <sheetProtection/>
  <mergeCells count="13">
    <mergeCell ref="A2:P2"/>
    <mergeCell ref="A5:A7"/>
    <mergeCell ref="B5:B7"/>
    <mergeCell ref="C5:I5"/>
    <mergeCell ref="J5:P5"/>
    <mergeCell ref="C6:D6"/>
    <mergeCell ref="E6:F6"/>
    <mergeCell ref="G6:H6"/>
    <mergeCell ref="I6:I7"/>
    <mergeCell ref="J6:K6"/>
    <mergeCell ref="L6:M6"/>
    <mergeCell ref="N6:O6"/>
    <mergeCell ref="P6:P7"/>
  </mergeCells>
  <conditionalFormatting sqref="C7 E7:F7">
    <cfRule type="cellIs" priority="1" dxfId="4" operator="equal" stopIfTrue="1">
      <formula>0</formula>
    </cfRule>
  </conditionalFormatting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Д.О. Лісовий</cp:lastModifiedBy>
  <cp:lastPrinted>2011-11-25T07:34:33Z</cp:lastPrinted>
  <dcterms:created xsi:type="dcterms:W3CDTF">2011-07-25T06:37:41Z</dcterms:created>
  <dcterms:modified xsi:type="dcterms:W3CDTF">2012-08-07T08:43:37Z</dcterms:modified>
  <cp:category/>
  <cp:version/>
  <cp:contentType/>
  <cp:contentStatus/>
</cp:coreProperties>
</file>