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3" sheetId="1" r:id="rId1"/>
    <sheet name="Z5_3" sheetId="2" state="hidden" r:id="rId2"/>
  </sheets>
  <externalReferences>
    <externalReference r:id="rId5"/>
  </externalReferences>
  <definedNames>
    <definedName name="Z5_3">'Z5_3'!$A$1:$S$28</definedName>
  </definedNames>
  <calcPr fullCalcOnLoad="1"/>
</workbook>
</file>

<file path=xl/sharedStrings.xml><?xml version="1.0" encoding="utf-8"?>
<sst xmlns="http://schemas.openxmlformats.org/spreadsheetml/2006/main" count="71" uniqueCount="61">
  <si>
    <t>Таблиця 5.3</t>
  </si>
  <si>
    <t xml:space="preserve">Інформація щодо розгляду місцевими загальними судами справ про адміністративні правопрушення  
та перегляд в порядку апеляції справ про адміністративні правопорушення </t>
  </si>
  <si>
    <t>№ з/п</t>
  </si>
  <si>
    <t>Область
(регіон)</t>
  </si>
  <si>
    <t>Розглянуто справ місцевими загальними судами</t>
  </si>
  <si>
    <t>Оскаржено</t>
  </si>
  <si>
    <t>Скасовано</t>
  </si>
  <si>
    <t>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</si>
  <si>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</si>
  <si>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</si>
  <si>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</si>
  <si>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</si>
  <si>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</si>
  <si>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</si>
  <si>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</si>
  <si>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</si>
  <si>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</si>
  <si>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</si>
  <si>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</si>
  <si>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</si>
  <si>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</si>
  <si>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</si>
  <si>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</si>
  <si>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</si>
  <si>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</si>
  <si>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</si>
  <si>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</si>
  <si>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</si>
  <si>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</si>
  <si>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</si>
  <si>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</si>
  <si>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</si>
  <si>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</si>
  <si>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</si>
  <si>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</si>
  <si>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</si>
  <si>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</si>
  <si>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</si>
  <si>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</si>
  <si>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</si>
  <si>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</si>
  <si>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</si>
  <si>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</si>
  <si>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</si>
  <si>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</si>
  <si>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</si>
  <si>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</si>
  <si>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</si>
  <si>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</si>
  <si>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</si>
  <si>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</si>
  <si>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</si>
  <si>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</si>
  <si>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</si>
  <si>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</si>
  <si>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</si>
  <si>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</si>
  <si>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I півріччя 2015</t>
  </si>
  <si>
    <t>I півріччя 2016</t>
  </si>
  <si>
    <t>Динаміка, %</t>
  </si>
  <si>
    <t>% питома вага*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</si>
</sst>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1" fontId="2" fillId="0" borderId="10" xfId="0" applyNumberFormat="1" applyFont="1" applyBorder="1" applyAlignment="1">
      <alignment horizontal="right"/>
    </xf>
    <xf numFmtId="2" fontId="2" fillId="32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3" borderId="10" xfId="0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applyProtection="1">
      <alignment horizontal="left" wrapText="1"/>
      <protection locked="0"/>
    </xf>
    <xf numFmtId="1" fontId="2" fillId="0" borderId="10" xfId="0" applyNumberFormat="1" applyFont="1" applyBorder="1" applyAlignment="1">
      <alignment/>
    </xf>
    <xf numFmtId="2" fontId="2" fillId="32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2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_3"/>
      <sheetName val="Z5_3"/>
    </sheetNames>
    <sheetDataSet>
      <sheetData sheetId="0"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</row>
        <row r="33">
          <cell r="J33">
            <v>0</v>
          </cell>
          <cell r="M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5390625" style="1" customWidth="1"/>
    <col min="2" max="2" width="24.875" style="1" customWidth="1"/>
    <col min="3" max="8" width="8.875" style="1" customWidth="1"/>
    <col min="9" max="9" width="7.875" style="1" customWidth="1"/>
    <col min="10" max="10" width="7.25390625" style="1" customWidth="1"/>
    <col min="11" max="11" width="8.00390625" style="1" customWidth="1"/>
    <col min="12" max="12" width="7.875" style="1" customWidth="1"/>
    <col min="13" max="13" width="8.00390625" style="1" customWidth="1"/>
    <col min="14" max="14" width="8.25390625" style="1" customWidth="1"/>
    <col min="15" max="15" width="8.00390625" style="1" customWidth="1"/>
    <col min="16" max="16" width="7.875" style="1" customWidth="1"/>
    <col min="17" max="16384" width="9.125" style="1" customWidth="1"/>
  </cols>
  <sheetData>
    <row r="1" spans="15:16" ht="12.75">
      <c r="O1" s="9" t="s">
        <v>0</v>
      </c>
      <c r="P1" s="9"/>
    </row>
    <row r="2" spans="1:16" ht="26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6" customHeight="1"/>
    <row r="4" spans="1:16" ht="25.5" customHeight="1">
      <c r="A4" s="11" t="s">
        <v>2</v>
      </c>
      <c r="B4" s="13" t="s">
        <v>3</v>
      </c>
      <c r="C4" s="15" t="s">
        <v>4</v>
      </c>
      <c r="D4" s="15"/>
      <c r="E4" s="15"/>
      <c r="F4" s="15" t="s">
        <v>5</v>
      </c>
      <c r="G4" s="15"/>
      <c r="H4" s="15"/>
      <c r="I4" s="15" t="s">
        <v>6</v>
      </c>
      <c r="J4" s="15"/>
      <c r="K4" s="15"/>
      <c r="L4" s="15"/>
      <c r="M4" s="15" t="s">
        <v>7</v>
      </c>
      <c r="N4" s="15"/>
      <c r="O4" s="15"/>
      <c r="P4" s="15"/>
    </row>
    <row r="5" spans="1:16" ht="36.75" customHeight="1">
      <c r="A5" s="12"/>
      <c r="B5" s="14"/>
      <c r="C5" s="25" t="s">
        <v>57</v>
      </c>
      <c r="D5" s="25" t="s">
        <v>58</v>
      </c>
      <c r="E5" s="26" t="s">
        <v>59</v>
      </c>
      <c r="F5" s="25" t="s">
        <v>57</v>
      </c>
      <c r="G5" s="25" t="s">
        <v>58</v>
      </c>
      <c r="H5" s="26" t="s">
        <v>59</v>
      </c>
      <c r="I5" s="25" t="s">
        <v>57</v>
      </c>
      <c r="J5" s="29" t="s">
        <v>60</v>
      </c>
      <c r="K5" s="25" t="s">
        <v>58</v>
      </c>
      <c r="L5" s="27" t="s">
        <v>60</v>
      </c>
      <c r="M5" s="25" t="s">
        <v>57</v>
      </c>
      <c r="N5" s="27" t="s">
        <v>60</v>
      </c>
      <c r="O5" s="25" t="s">
        <v>58</v>
      </c>
      <c r="P5" s="27" t="s">
        <v>60</v>
      </c>
    </row>
    <row r="6" spans="1:16" ht="12.75">
      <c r="A6" s="22" t="s">
        <v>8</v>
      </c>
      <c r="B6" s="22" t="s">
        <v>9</v>
      </c>
      <c r="C6" s="23">
        <v>1</v>
      </c>
      <c r="D6" s="23">
        <v>2</v>
      </c>
      <c r="E6" s="24">
        <v>3</v>
      </c>
      <c r="F6" s="23">
        <v>4</v>
      </c>
      <c r="G6" s="23">
        <v>5</v>
      </c>
      <c r="H6" s="24">
        <v>6</v>
      </c>
      <c r="I6" s="23">
        <v>7</v>
      </c>
      <c r="J6" s="30"/>
      <c r="K6" s="23">
        <v>8</v>
      </c>
      <c r="L6" s="24">
        <v>9</v>
      </c>
      <c r="M6" s="23">
        <v>10</v>
      </c>
      <c r="N6" s="23"/>
      <c r="O6" s="23">
        <v>11</v>
      </c>
      <c r="P6" s="24">
        <v>12</v>
      </c>
    </row>
    <row r="7" spans="1:16" ht="15" customHeight="1">
      <c r="A7" s="7">
        <v>1</v>
      </c>
      <c r="B7" s="2" t="s">
        <v>10</v>
      </c>
      <c r="C7" s="3">
        <f>'[1]5_3'!D7</f>
        <v>0</v>
      </c>
      <c r="D7" s="3">
        <f>'Z5_3'!A2</f>
        <v>0</v>
      </c>
      <c r="E7" s="4">
        <f>IF(C7=0,0,D7/C7*100-100)</f>
        <v>0</v>
      </c>
      <c r="F7" s="8">
        <f>'[1]5_3'!G7</f>
        <v>0</v>
      </c>
      <c r="G7" s="3">
        <f>'Z5_3'!B2</f>
        <v>0</v>
      </c>
      <c r="H7" s="4">
        <f>IF(F7=0,0,G7/F7*100-100)</f>
        <v>0</v>
      </c>
      <c r="I7" s="3">
        <f>'[1]5_3'!J7</f>
        <v>0</v>
      </c>
      <c r="J7" s="31"/>
      <c r="K7" s="3">
        <f>'Z5_3'!C2</f>
        <v>0</v>
      </c>
      <c r="L7" s="4">
        <f>IF(I7=0,0,K7/I7*100-100)</f>
        <v>0</v>
      </c>
      <c r="M7" s="3">
        <f>'[1]5_3'!M7</f>
        <v>0</v>
      </c>
      <c r="N7" s="3"/>
      <c r="O7" s="3">
        <f>'Z5_3'!D2</f>
        <v>0</v>
      </c>
      <c r="P7" s="4">
        <v>0</v>
      </c>
    </row>
    <row r="8" spans="1:16" ht="15" customHeight="1">
      <c r="A8" s="7">
        <v>2</v>
      </c>
      <c r="B8" s="2" t="s">
        <v>11</v>
      </c>
      <c r="C8" s="18">
        <v>13450</v>
      </c>
      <c r="D8" s="18">
        <f>'Z5_3'!A3</f>
        <v>12219</v>
      </c>
      <c r="E8" s="19">
        <f>D8/C8*100-100</f>
        <v>-9.152416356877325</v>
      </c>
      <c r="F8" s="18">
        <v>176</v>
      </c>
      <c r="G8" s="18">
        <f>'Z5_3'!B3</f>
        <v>148</v>
      </c>
      <c r="H8" s="19">
        <f>G8/F8*100-100</f>
        <v>-15.909090909090907</v>
      </c>
      <c r="I8" s="18">
        <v>44</v>
      </c>
      <c r="J8" s="32">
        <f>I8/C8*100</f>
        <v>0.3271375464684015</v>
      </c>
      <c r="K8" s="18">
        <f>'Z5_3'!C3</f>
        <v>49</v>
      </c>
      <c r="L8" s="19">
        <f>K8/D8*100</f>
        <v>0.40101481299615355</v>
      </c>
      <c r="M8" s="18">
        <v>38</v>
      </c>
      <c r="N8" s="28">
        <f>M8/C8*100</f>
        <v>0.2825278810408922</v>
      </c>
      <c r="O8" s="18">
        <f>'Z5_3'!D3</f>
        <v>19</v>
      </c>
      <c r="P8" s="19">
        <f>O8/D8*100</f>
        <v>0.15549553973320238</v>
      </c>
    </row>
    <row r="9" spans="1:16" ht="15" customHeight="1">
      <c r="A9" s="7">
        <v>3</v>
      </c>
      <c r="B9" s="2" t="s">
        <v>12</v>
      </c>
      <c r="C9" s="18">
        <v>7244</v>
      </c>
      <c r="D9" s="18">
        <f>'Z5_3'!A4</f>
        <v>6816</v>
      </c>
      <c r="E9" s="19">
        <f aca="true" t="shared" si="0" ref="E9:E34">D9/C9*100-100</f>
        <v>-5.908337934842635</v>
      </c>
      <c r="F9" s="18">
        <v>174</v>
      </c>
      <c r="G9" s="18">
        <f>'Z5_3'!B4</f>
        <v>224</v>
      </c>
      <c r="H9" s="19">
        <f aca="true" t="shared" si="1" ref="H9:H32">G9/F9*100-100</f>
        <v>28.735632183908052</v>
      </c>
      <c r="I9" s="18">
        <v>49</v>
      </c>
      <c r="J9" s="32">
        <f aca="true" t="shared" si="2" ref="J9:J33">I9/C9*100</f>
        <v>0.67642186637217</v>
      </c>
      <c r="K9" s="18">
        <f>'Z5_3'!C4</f>
        <v>39</v>
      </c>
      <c r="L9" s="19">
        <f aca="true" t="shared" si="3" ref="L9:L34">K9/D9*100</f>
        <v>0.5721830985915494</v>
      </c>
      <c r="M9" s="18">
        <v>16</v>
      </c>
      <c r="N9" s="28">
        <f aca="true" t="shared" si="4" ref="N9:N34">M9/C9*100</f>
        <v>0.22087244616234128</v>
      </c>
      <c r="O9" s="18">
        <f>'Z5_3'!D4</f>
        <v>41</v>
      </c>
      <c r="P9" s="19">
        <f aca="true" t="shared" si="5" ref="P9:P34">O9/D9*100</f>
        <v>0.6015258215962441</v>
      </c>
    </row>
    <row r="10" spans="1:16" ht="15" customHeight="1">
      <c r="A10" s="7">
        <v>4</v>
      </c>
      <c r="B10" s="2" t="s">
        <v>13</v>
      </c>
      <c r="C10" s="18">
        <v>22892</v>
      </c>
      <c r="D10" s="18">
        <f>'Z5_3'!A5</f>
        <v>21141</v>
      </c>
      <c r="E10" s="19">
        <f t="shared" si="0"/>
        <v>-7.648960335488368</v>
      </c>
      <c r="F10" s="18">
        <v>348</v>
      </c>
      <c r="G10" s="18">
        <f>'Z5_3'!B5</f>
        <v>372</v>
      </c>
      <c r="H10" s="19">
        <f t="shared" si="1"/>
        <v>6.896551724137922</v>
      </c>
      <c r="I10" s="18">
        <v>87</v>
      </c>
      <c r="J10" s="32">
        <f t="shared" si="2"/>
        <v>0.3800454307181548</v>
      </c>
      <c r="K10" s="18">
        <f>'Z5_3'!C5</f>
        <v>103</v>
      </c>
      <c r="L10" s="19">
        <f t="shared" si="3"/>
        <v>0.48720495719218576</v>
      </c>
      <c r="M10" s="18">
        <v>35</v>
      </c>
      <c r="N10" s="28">
        <f t="shared" si="4"/>
        <v>0.15289183994408528</v>
      </c>
      <c r="O10" s="18">
        <f>'Z5_3'!D5</f>
        <v>33</v>
      </c>
      <c r="P10" s="19">
        <f t="shared" si="5"/>
        <v>0.15609479211011779</v>
      </c>
    </row>
    <row r="11" spans="1:16" ht="15" customHeight="1">
      <c r="A11" s="7">
        <v>5</v>
      </c>
      <c r="B11" s="2" t="s">
        <v>14</v>
      </c>
      <c r="C11" s="18">
        <v>8599</v>
      </c>
      <c r="D11" s="18">
        <f>'Z5_3'!A6</f>
        <v>11951</v>
      </c>
      <c r="E11" s="19">
        <f t="shared" si="0"/>
        <v>38.981276892661924</v>
      </c>
      <c r="F11" s="18">
        <v>52</v>
      </c>
      <c r="G11" s="18">
        <f>'Z5_3'!B6</f>
        <v>189</v>
      </c>
      <c r="H11" s="19">
        <f t="shared" si="1"/>
        <v>263.46153846153845</v>
      </c>
      <c r="I11" s="18">
        <v>16</v>
      </c>
      <c r="J11" s="32">
        <f t="shared" si="2"/>
        <v>0.18606814745900685</v>
      </c>
      <c r="K11" s="18">
        <f>'Z5_3'!C6</f>
        <v>66</v>
      </c>
      <c r="L11" s="19">
        <f t="shared" si="3"/>
        <v>0.5522550414191282</v>
      </c>
      <c r="M11" s="18">
        <v>5</v>
      </c>
      <c r="N11" s="28">
        <f t="shared" si="4"/>
        <v>0.05814629608093965</v>
      </c>
      <c r="O11" s="18">
        <f>'Z5_3'!D6</f>
        <v>18</v>
      </c>
      <c r="P11" s="19">
        <f t="shared" si="5"/>
        <v>0.15061501129612587</v>
      </c>
    </row>
    <row r="12" spans="1:16" ht="15" customHeight="1">
      <c r="A12" s="7">
        <v>6</v>
      </c>
      <c r="B12" s="2" t="s">
        <v>15</v>
      </c>
      <c r="C12" s="18">
        <v>10196</v>
      </c>
      <c r="D12" s="18">
        <f>'Z5_3'!A7</f>
        <v>6723</v>
      </c>
      <c r="E12" s="19">
        <f t="shared" si="0"/>
        <v>-34.062377402903095</v>
      </c>
      <c r="F12" s="18">
        <v>169</v>
      </c>
      <c r="G12" s="18">
        <f>'Z5_3'!B7</f>
        <v>136</v>
      </c>
      <c r="H12" s="19">
        <f t="shared" si="1"/>
        <v>-19.526627218934905</v>
      </c>
      <c r="I12" s="18">
        <v>45</v>
      </c>
      <c r="J12" s="32">
        <f t="shared" si="2"/>
        <v>0.44134954884268346</v>
      </c>
      <c r="K12" s="18">
        <f>'Z5_3'!C7</f>
        <v>64</v>
      </c>
      <c r="L12" s="19">
        <f t="shared" si="3"/>
        <v>0.9519559720362933</v>
      </c>
      <c r="M12" s="18">
        <v>16</v>
      </c>
      <c r="N12" s="28">
        <f t="shared" si="4"/>
        <v>0.1569242840329541</v>
      </c>
      <c r="O12" s="18">
        <f>'Z5_3'!D7</f>
        <v>14</v>
      </c>
      <c r="P12" s="19">
        <f t="shared" si="5"/>
        <v>0.20824036888293915</v>
      </c>
    </row>
    <row r="13" spans="1:16" ht="15" customHeight="1">
      <c r="A13" s="7">
        <v>7</v>
      </c>
      <c r="B13" s="2" t="s">
        <v>16</v>
      </c>
      <c r="C13" s="18">
        <v>6368</v>
      </c>
      <c r="D13" s="18">
        <f>'Z5_3'!A8</f>
        <v>6755</v>
      </c>
      <c r="E13" s="19">
        <f t="shared" si="0"/>
        <v>6.077261306532648</v>
      </c>
      <c r="F13" s="18">
        <v>165</v>
      </c>
      <c r="G13" s="18">
        <f>'Z5_3'!B8</f>
        <v>188</v>
      </c>
      <c r="H13" s="19">
        <f t="shared" si="1"/>
        <v>13.939393939393938</v>
      </c>
      <c r="I13" s="18">
        <v>60</v>
      </c>
      <c r="J13" s="32">
        <f t="shared" si="2"/>
        <v>0.9422110552763818</v>
      </c>
      <c r="K13" s="18">
        <f>'Z5_3'!C8</f>
        <v>60</v>
      </c>
      <c r="L13" s="19">
        <f t="shared" si="3"/>
        <v>0.8882309400444115</v>
      </c>
      <c r="M13" s="18">
        <v>23</v>
      </c>
      <c r="N13" s="28">
        <f t="shared" si="4"/>
        <v>0.3611809045226131</v>
      </c>
      <c r="O13" s="18">
        <f>'Z5_3'!D8</f>
        <v>28</v>
      </c>
      <c r="P13" s="19">
        <f t="shared" si="5"/>
        <v>0.41450777202072536</v>
      </c>
    </row>
    <row r="14" spans="1:16" ht="15" customHeight="1">
      <c r="A14" s="7">
        <v>8</v>
      </c>
      <c r="B14" s="2" t="s">
        <v>17</v>
      </c>
      <c r="C14" s="18">
        <v>13965</v>
      </c>
      <c r="D14" s="18">
        <f>'Z5_3'!A9</f>
        <v>10363</v>
      </c>
      <c r="E14" s="19">
        <f t="shared" si="0"/>
        <v>-25.793054063730764</v>
      </c>
      <c r="F14" s="18">
        <v>279</v>
      </c>
      <c r="G14" s="18">
        <f>'Z5_3'!B9</f>
        <v>179</v>
      </c>
      <c r="H14" s="19">
        <f t="shared" si="1"/>
        <v>-35.84229390681004</v>
      </c>
      <c r="I14" s="18">
        <v>90</v>
      </c>
      <c r="J14" s="32">
        <f t="shared" si="2"/>
        <v>0.644468313641246</v>
      </c>
      <c r="K14" s="18">
        <f>'Z5_3'!C9</f>
        <v>51</v>
      </c>
      <c r="L14" s="19">
        <f t="shared" si="3"/>
        <v>0.49213548200328094</v>
      </c>
      <c r="M14" s="18">
        <v>28</v>
      </c>
      <c r="N14" s="28">
        <f t="shared" si="4"/>
        <v>0.20050125313283207</v>
      </c>
      <c r="O14" s="18">
        <f>'Z5_3'!D9</f>
        <v>19</v>
      </c>
      <c r="P14" s="19">
        <f t="shared" si="5"/>
        <v>0.18334459133455563</v>
      </c>
    </row>
    <row r="15" spans="1:16" ht="15" customHeight="1">
      <c r="A15" s="7">
        <v>9</v>
      </c>
      <c r="B15" s="2" t="s">
        <v>18</v>
      </c>
      <c r="C15" s="18">
        <v>6775</v>
      </c>
      <c r="D15" s="18">
        <f>'Z5_3'!A10</f>
        <v>5286</v>
      </c>
      <c r="E15" s="19">
        <f t="shared" si="0"/>
        <v>-21.97785977859779</v>
      </c>
      <c r="F15" s="18">
        <v>116</v>
      </c>
      <c r="G15" s="18">
        <f>'Z5_3'!B10</f>
        <v>126</v>
      </c>
      <c r="H15" s="19">
        <f t="shared" si="1"/>
        <v>8.620689655172413</v>
      </c>
      <c r="I15" s="18">
        <v>39</v>
      </c>
      <c r="J15" s="32">
        <f t="shared" si="2"/>
        <v>0.5756457564575646</v>
      </c>
      <c r="K15" s="18">
        <f>'Z5_3'!C10</f>
        <v>39</v>
      </c>
      <c r="L15" s="19">
        <f t="shared" si="3"/>
        <v>0.7377979568671964</v>
      </c>
      <c r="M15" s="18">
        <v>11</v>
      </c>
      <c r="N15" s="28">
        <f t="shared" si="4"/>
        <v>0.16236162361623616</v>
      </c>
      <c r="O15" s="18">
        <f>'Z5_3'!D10</f>
        <v>6</v>
      </c>
      <c r="P15" s="19">
        <f t="shared" si="5"/>
        <v>0.11350737797956867</v>
      </c>
    </row>
    <row r="16" spans="1:16" ht="15" customHeight="1">
      <c r="A16" s="7">
        <v>10</v>
      </c>
      <c r="B16" s="2" t="s">
        <v>19</v>
      </c>
      <c r="C16" s="18">
        <v>15906</v>
      </c>
      <c r="D16" s="18">
        <f>'Z5_3'!A11</f>
        <v>12273</v>
      </c>
      <c r="E16" s="19">
        <f t="shared" si="0"/>
        <v>-22.840437570728028</v>
      </c>
      <c r="F16" s="18">
        <v>432</v>
      </c>
      <c r="G16" s="18">
        <f>'Z5_3'!B11</f>
        <v>376</v>
      </c>
      <c r="H16" s="19">
        <f t="shared" si="1"/>
        <v>-12.962962962962962</v>
      </c>
      <c r="I16" s="18">
        <v>103</v>
      </c>
      <c r="J16" s="32">
        <f t="shared" si="2"/>
        <v>0.647554381994216</v>
      </c>
      <c r="K16" s="18">
        <f>'Z5_3'!C11</f>
        <v>94</v>
      </c>
      <c r="L16" s="19">
        <f t="shared" si="3"/>
        <v>0.7659089057280208</v>
      </c>
      <c r="M16" s="18">
        <v>73</v>
      </c>
      <c r="N16" s="28">
        <f t="shared" si="4"/>
        <v>0.45894630956871624</v>
      </c>
      <c r="O16" s="18">
        <f>'Z5_3'!D11</f>
        <v>50</v>
      </c>
      <c r="P16" s="19">
        <f t="shared" si="5"/>
        <v>0.40739835411064934</v>
      </c>
    </row>
    <row r="17" spans="1:16" ht="15" customHeight="1">
      <c r="A17" s="7">
        <v>11</v>
      </c>
      <c r="B17" s="2" t="s">
        <v>20</v>
      </c>
      <c r="C17" s="18">
        <v>7666</v>
      </c>
      <c r="D17" s="18">
        <f>'Z5_3'!A12</f>
        <v>5561</v>
      </c>
      <c r="E17" s="19">
        <f t="shared" si="0"/>
        <v>-27.458909470388733</v>
      </c>
      <c r="F17" s="18">
        <v>123</v>
      </c>
      <c r="G17" s="18">
        <f>'Z5_3'!B12</f>
        <v>121</v>
      </c>
      <c r="H17" s="19">
        <f t="shared" si="1"/>
        <v>-1.6260162601626007</v>
      </c>
      <c r="I17" s="18">
        <v>43</v>
      </c>
      <c r="J17" s="32">
        <f t="shared" si="2"/>
        <v>0.5609183407252805</v>
      </c>
      <c r="K17" s="18">
        <f>'Z5_3'!C12</f>
        <v>41</v>
      </c>
      <c r="L17" s="19">
        <f t="shared" si="3"/>
        <v>0.7372774680812804</v>
      </c>
      <c r="M17" s="18">
        <v>15</v>
      </c>
      <c r="N17" s="28">
        <f t="shared" si="4"/>
        <v>0.19566918862509783</v>
      </c>
      <c r="O17" s="18">
        <f>'Z5_3'!D12</f>
        <v>6</v>
      </c>
      <c r="P17" s="19">
        <f t="shared" si="5"/>
        <v>0.10789426362165079</v>
      </c>
    </row>
    <row r="18" spans="1:16" ht="15" customHeight="1">
      <c r="A18" s="7">
        <v>12</v>
      </c>
      <c r="B18" s="2" t="s">
        <v>21</v>
      </c>
      <c r="C18" s="18">
        <v>4376</v>
      </c>
      <c r="D18" s="18">
        <f>'Z5_3'!A13</f>
        <v>12858</v>
      </c>
      <c r="E18" s="19">
        <f t="shared" si="0"/>
        <v>193.82998171846435</v>
      </c>
      <c r="F18" s="18">
        <v>55</v>
      </c>
      <c r="G18" s="18">
        <f>'Z5_3'!B13</f>
        <v>63</v>
      </c>
      <c r="H18" s="19">
        <f t="shared" si="1"/>
        <v>14.545454545454547</v>
      </c>
      <c r="I18" s="18">
        <v>17</v>
      </c>
      <c r="J18" s="32">
        <f t="shared" si="2"/>
        <v>0.38848263254113347</v>
      </c>
      <c r="K18" s="18">
        <f>'Z5_3'!C13</f>
        <v>22</v>
      </c>
      <c r="L18" s="19">
        <f t="shared" si="3"/>
        <v>0.17109970446414685</v>
      </c>
      <c r="M18" s="18">
        <v>9</v>
      </c>
      <c r="N18" s="28">
        <f t="shared" si="4"/>
        <v>0.20566727605118829</v>
      </c>
      <c r="O18" s="18">
        <f>'Z5_3'!D13</f>
        <v>6</v>
      </c>
      <c r="P18" s="19">
        <f t="shared" si="5"/>
        <v>0.04666355576294914</v>
      </c>
    </row>
    <row r="19" spans="1:16" ht="15" customHeight="1">
      <c r="A19" s="7">
        <v>13</v>
      </c>
      <c r="B19" s="2" t="s">
        <v>22</v>
      </c>
      <c r="C19" s="18">
        <v>11325</v>
      </c>
      <c r="D19" s="18">
        <f>'Z5_3'!A14</f>
        <v>14617</v>
      </c>
      <c r="E19" s="19">
        <f t="shared" si="0"/>
        <v>29.068432671081666</v>
      </c>
      <c r="F19" s="18">
        <v>276</v>
      </c>
      <c r="G19" s="18">
        <f>'Z5_3'!B14</f>
        <v>407</v>
      </c>
      <c r="H19" s="19">
        <f t="shared" si="1"/>
        <v>47.46376811594203</v>
      </c>
      <c r="I19" s="18">
        <v>52</v>
      </c>
      <c r="J19" s="32">
        <f t="shared" si="2"/>
        <v>0.45916114790286977</v>
      </c>
      <c r="K19" s="18">
        <f>'Z5_3'!C14</f>
        <v>68</v>
      </c>
      <c r="L19" s="19">
        <f t="shared" si="3"/>
        <v>0.4652117397550797</v>
      </c>
      <c r="M19" s="18">
        <v>43</v>
      </c>
      <c r="N19" s="28">
        <f t="shared" si="4"/>
        <v>0.37969094922737306</v>
      </c>
      <c r="O19" s="18">
        <f>'Z5_3'!D14</f>
        <v>70</v>
      </c>
      <c r="P19" s="19">
        <f t="shared" si="5"/>
        <v>0.4788944379831702</v>
      </c>
    </row>
    <row r="20" spans="1:16" ht="15" customHeight="1">
      <c r="A20" s="7">
        <v>14</v>
      </c>
      <c r="B20" s="2" t="s">
        <v>23</v>
      </c>
      <c r="C20" s="18">
        <v>9456</v>
      </c>
      <c r="D20" s="18">
        <f>'Z5_3'!A15</f>
        <v>7377</v>
      </c>
      <c r="E20" s="19">
        <f t="shared" si="0"/>
        <v>-21.986040609137063</v>
      </c>
      <c r="F20" s="18">
        <v>165</v>
      </c>
      <c r="G20" s="18">
        <f>'Z5_3'!B15</f>
        <v>135</v>
      </c>
      <c r="H20" s="19">
        <f t="shared" si="1"/>
        <v>-18.181818181818173</v>
      </c>
      <c r="I20" s="18">
        <v>43</v>
      </c>
      <c r="J20" s="32">
        <f t="shared" si="2"/>
        <v>0.4547377326565144</v>
      </c>
      <c r="K20" s="18">
        <f>'Z5_3'!C15</f>
        <v>33</v>
      </c>
      <c r="L20" s="19">
        <f t="shared" si="3"/>
        <v>0.4473363155754371</v>
      </c>
      <c r="M20" s="18">
        <v>7</v>
      </c>
      <c r="N20" s="28">
        <f t="shared" si="4"/>
        <v>0.07402707275803723</v>
      </c>
      <c r="O20" s="18">
        <f>'Z5_3'!D15</f>
        <v>5</v>
      </c>
      <c r="P20" s="19">
        <f t="shared" si="5"/>
        <v>0.06777822963264199</v>
      </c>
    </row>
    <row r="21" spans="1:16" ht="15" customHeight="1">
      <c r="A21" s="7">
        <v>15</v>
      </c>
      <c r="B21" s="2" t="s">
        <v>24</v>
      </c>
      <c r="C21" s="18">
        <v>24689</v>
      </c>
      <c r="D21" s="18">
        <f>'Z5_3'!A16</f>
        <v>21943</v>
      </c>
      <c r="E21" s="19">
        <f t="shared" si="0"/>
        <v>-11.122362185588713</v>
      </c>
      <c r="F21" s="18">
        <v>422</v>
      </c>
      <c r="G21" s="18">
        <f>'Z5_3'!B16</f>
        <v>467</v>
      </c>
      <c r="H21" s="19">
        <f t="shared" si="1"/>
        <v>10.66350710900474</v>
      </c>
      <c r="I21" s="18">
        <v>97</v>
      </c>
      <c r="J21" s="32">
        <f t="shared" si="2"/>
        <v>0.39288752075823236</v>
      </c>
      <c r="K21" s="18">
        <f>'Z5_3'!C16</f>
        <v>105</v>
      </c>
      <c r="L21" s="19">
        <f t="shared" si="3"/>
        <v>0.4785125096841818</v>
      </c>
      <c r="M21" s="18">
        <v>97</v>
      </c>
      <c r="N21" s="28">
        <f t="shared" si="4"/>
        <v>0.39288752075823236</v>
      </c>
      <c r="O21" s="18">
        <f>'Z5_3'!D16</f>
        <v>99</v>
      </c>
      <c r="P21" s="19">
        <f t="shared" si="5"/>
        <v>0.4511689377022285</v>
      </c>
    </row>
    <row r="22" spans="1:16" ht="15" customHeight="1">
      <c r="A22" s="7">
        <v>16</v>
      </c>
      <c r="B22" s="2" t="s">
        <v>25</v>
      </c>
      <c r="C22" s="18">
        <v>10734</v>
      </c>
      <c r="D22" s="18">
        <f>'Z5_3'!A17</f>
        <v>9298</v>
      </c>
      <c r="E22" s="19">
        <f t="shared" si="0"/>
        <v>-13.378051052729646</v>
      </c>
      <c r="F22" s="18">
        <v>113</v>
      </c>
      <c r="G22" s="18">
        <f>'Z5_3'!B17</f>
        <v>108</v>
      </c>
      <c r="H22" s="19">
        <f t="shared" si="1"/>
        <v>-4.424778761061944</v>
      </c>
      <c r="I22" s="18">
        <v>38</v>
      </c>
      <c r="J22" s="32">
        <f t="shared" si="2"/>
        <v>0.35401527855412707</v>
      </c>
      <c r="K22" s="18">
        <f>'Z5_3'!C17</f>
        <v>31</v>
      </c>
      <c r="L22" s="19">
        <f t="shared" si="3"/>
        <v>0.33340503334050337</v>
      </c>
      <c r="M22" s="18">
        <v>12</v>
      </c>
      <c r="N22" s="28">
        <f t="shared" si="4"/>
        <v>0.11179429849077697</v>
      </c>
      <c r="O22" s="18">
        <f>'Z5_3'!D17</f>
        <v>10</v>
      </c>
      <c r="P22" s="19">
        <f t="shared" si="5"/>
        <v>0.10755001075500109</v>
      </c>
    </row>
    <row r="23" spans="1:16" ht="15" customHeight="1">
      <c r="A23" s="7">
        <v>17</v>
      </c>
      <c r="B23" s="2" t="s">
        <v>26</v>
      </c>
      <c r="C23" s="18">
        <v>8821</v>
      </c>
      <c r="D23" s="18">
        <f>'Z5_3'!A18</f>
        <v>5917</v>
      </c>
      <c r="E23" s="19">
        <f t="shared" si="0"/>
        <v>-32.92143747874391</v>
      </c>
      <c r="F23" s="18">
        <v>106</v>
      </c>
      <c r="G23" s="18">
        <f>'Z5_3'!B18</f>
        <v>140</v>
      </c>
      <c r="H23" s="19">
        <f t="shared" si="1"/>
        <v>32.075471698113205</v>
      </c>
      <c r="I23" s="18">
        <v>23</v>
      </c>
      <c r="J23" s="32">
        <f t="shared" si="2"/>
        <v>0.260741412538261</v>
      </c>
      <c r="K23" s="18">
        <f>'Z5_3'!C18</f>
        <v>34</v>
      </c>
      <c r="L23" s="19">
        <f t="shared" si="3"/>
        <v>0.5746155146188947</v>
      </c>
      <c r="M23" s="18">
        <v>12</v>
      </c>
      <c r="N23" s="28">
        <f t="shared" si="4"/>
        <v>0.1360389978460492</v>
      </c>
      <c r="O23" s="18">
        <f>'Z5_3'!D18</f>
        <v>9</v>
      </c>
      <c r="P23" s="19">
        <f t="shared" si="5"/>
        <v>0.1521041068108839</v>
      </c>
    </row>
    <row r="24" spans="1:16" ht="15" customHeight="1">
      <c r="A24" s="7">
        <v>18</v>
      </c>
      <c r="B24" s="2" t="s">
        <v>27</v>
      </c>
      <c r="C24" s="18">
        <v>8299</v>
      </c>
      <c r="D24" s="18">
        <f>'Z5_3'!A19</f>
        <v>6438</v>
      </c>
      <c r="E24" s="19">
        <f t="shared" si="0"/>
        <v>-22.424388480539818</v>
      </c>
      <c r="F24" s="18">
        <v>181</v>
      </c>
      <c r="G24" s="18">
        <f>'Z5_3'!B19</f>
        <v>86</v>
      </c>
      <c r="H24" s="19">
        <f t="shared" si="1"/>
        <v>-52.48618784530387</v>
      </c>
      <c r="I24" s="18">
        <v>55</v>
      </c>
      <c r="J24" s="32">
        <f t="shared" si="2"/>
        <v>0.6627304494517412</v>
      </c>
      <c r="K24" s="18">
        <f>'Z5_3'!C19</f>
        <v>23</v>
      </c>
      <c r="L24" s="19">
        <f t="shared" si="3"/>
        <v>0.3572538055296676</v>
      </c>
      <c r="M24" s="18">
        <v>10</v>
      </c>
      <c r="N24" s="28">
        <f t="shared" si="4"/>
        <v>0.12049644535486204</v>
      </c>
      <c r="O24" s="18">
        <f>'Z5_3'!D19</f>
        <v>10</v>
      </c>
      <c r="P24" s="19">
        <f t="shared" si="5"/>
        <v>0.15532774153463808</v>
      </c>
    </row>
    <row r="25" spans="1:16" ht="15" customHeight="1">
      <c r="A25" s="7">
        <v>19</v>
      </c>
      <c r="B25" s="2" t="s">
        <v>28</v>
      </c>
      <c r="C25" s="18">
        <v>5736</v>
      </c>
      <c r="D25" s="18">
        <f>'Z5_3'!A20</f>
        <v>4178</v>
      </c>
      <c r="E25" s="19">
        <f t="shared" si="0"/>
        <v>-27.16178521617853</v>
      </c>
      <c r="F25" s="18">
        <v>79</v>
      </c>
      <c r="G25" s="18">
        <f>'Z5_3'!B20</f>
        <v>63</v>
      </c>
      <c r="H25" s="19">
        <f t="shared" si="1"/>
        <v>-20.25316455696202</v>
      </c>
      <c r="I25" s="18">
        <v>25</v>
      </c>
      <c r="J25" s="32">
        <f t="shared" si="2"/>
        <v>0.43584379358437936</v>
      </c>
      <c r="K25" s="18">
        <f>'Z5_3'!C20</f>
        <v>25</v>
      </c>
      <c r="L25" s="19">
        <f t="shared" si="3"/>
        <v>0.5983724269985639</v>
      </c>
      <c r="M25" s="18">
        <v>10</v>
      </c>
      <c r="N25" s="28">
        <f t="shared" si="4"/>
        <v>0.17433751743375175</v>
      </c>
      <c r="O25" s="18">
        <f>'Z5_3'!D20</f>
        <v>6</v>
      </c>
      <c r="P25" s="19">
        <f t="shared" si="5"/>
        <v>0.14360938247965532</v>
      </c>
    </row>
    <row r="26" spans="1:16" ht="15" customHeight="1">
      <c r="A26" s="7">
        <v>20</v>
      </c>
      <c r="B26" s="2" t="s">
        <v>29</v>
      </c>
      <c r="C26" s="18">
        <v>17383</v>
      </c>
      <c r="D26" s="18">
        <f>'Z5_3'!A21</f>
        <v>17440</v>
      </c>
      <c r="E26" s="19">
        <f t="shared" si="0"/>
        <v>0.327906575389747</v>
      </c>
      <c r="F26" s="18">
        <v>343</v>
      </c>
      <c r="G26" s="18">
        <f>'Z5_3'!B21</f>
        <v>420</v>
      </c>
      <c r="H26" s="19">
        <f t="shared" si="1"/>
        <v>22.448979591836732</v>
      </c>
      <c r="I26" s="18">
        <v>102</v>
      </c>
      <c r="J26" s="32">
        <f t="shared" si="2"/>
        <v>0.5867801875395502</v>
      </c>
      <c r="K26" s="18">
        <f>'Z5_3'!C21</f>
        <v>98</v>
      </c>
      <c r="L26" s="19">
        <f t="shared" si="3"/>
        <v>0.5619266055045872</v>
      </c>
      <c r="M26" s="18">
        <v>42</v>
      </c>
      <c r="N26" s="28">
        <f t="shared" si="4"/>
        <v>0.24161537133981478</v>
      </c>
      <c r="O26" s="18">
        <f>'Z5_3'!D21</f>
        <v>54</v>
      </c>
      <c r="P26" s="19">
        <f t="shared" si="5"/>
        <v>0.3096330275229358</v>
      </c>
    </row>
    <row r="27" spans="1:16" ht="15" customHeight="1">
      <c r="A27" s="7">
        <v>21</v>
      </c>
      <c r="B27" s="2" t="s">
        <v>30</v>
      </c>
      <c r="C27" s="18">
        <v>9430</v>
      </c>
      <c r="D27" s="18">
        <f>'Z5_3'!A22</f>
        <v>7414</v>
      </c>
      <c r="E27" s="19">
        <f t="shared" si="0"/>
        <v>-21.378579003181343</v>
      </c>
      <c r="F27" s="18">
        <v>183</v>
      </c>
      <c r="G27" s="18">
        <f>'Z5_3'!B22</f>
        <v>201</v>
      </c>
      <c r="H27" s="19">
        <f t="shared" si="1"/>
        <v>9.836065573770497</v>
      </c>
      <c r="I27" s="18">
        <v>60</v>
      </c>
      <c r="J27" s="32">
        <f t="shared" si="2"/>
        <v>0.6362672322375398</v>
      </c>
      <c r="K27" s="18">
        <f>'Z5_3'!C22</f>
        <v>105</v>
      </c>
      <c r="L27" s="19">
        <f t="shared" si="3"/>
        <v>1.416239546803345</v>
      </c>
      <c r="M27" s="18">
        <v>21</v>
      </c>
      <c r="N27" s="28">
        <f t="shared" si="4"/>
        <v>0.2226935312831389</v>
      </c>
      <c r="O27" s="18">
        <f>'Z5_3'!D22</f>
        <v>8</v>
      </c>
      <c r="P27" s="19">
        <f t="shared" si="5"/>
        <v>0.10790396547073104</v>
      </c>
    </row>
    <row r="28" spans="1:16" ht="15" customHeight="1">
      <c r="A28" s="7">
        <v>22</v>
      </c>
      <c r="B28" s="2" t="s">
        <v>31</v>
      </c>
      <c r="C28" s="18">
        <v>9025</v>
      </c>
      <c r="D28" s="18">
        <f>'Z5_3'!A23</f>
        <v>7617</v>
      </c>
      <c r="E28" s="19">
        <f t="shared" si="0"/>
        <v>-15.60110803324099</v>
      </c>
      <c r="F28" s="18">
        <v>93</v>
      </c>
      <c r="G28" s="18">
        <f>'Z5_3'!B23</f>
        <v>105</v>
      </c>
      <c r="H28" s="19">
        <f t="shared" si="1"/>
        <v>12.90322580645163</v>
      </c>
      <c r="I28" s="18">
        <v>24</v>
      </c>
      <c r="J28" s="32">
        <f t="shared" si="2"/>
        <v>0.2659279778393352</v>
      </c>
      <c r="K28" s="18">
        <f>'Z5_3'!C23</f>
        <v>43</v>
      </c>
      <c r="L28" s="19">
        <f t="shared" si="3"/>
        <v>0.5645267165550741</v>
      </c>
      <c r="M28" s="18">
        <v>11</v>
      </c>
      <c r="N28" s="28">
        <f t="shared" si="4"/>
        <v>0.1218836565096953</v>
      </c>
      <c r="O28" s="18">
        <f>'Z5_3'!D23</f>
        <v>12</v>
      </c>
      <c r="P28" s="19">
        <f t="shared" si="5"/>
        <v>0.15754233950374164</v>
      </c>
    </row>
    <row r="29" spans="1:16" ht="15" customHeight="1">
      <c r="A29" s="7">
        <v>23</v>
      </c>
      <c r="B29" s="2" t="s">
        <v>32</v>
      </c>
      <c r="C29" s="18">
        <v>8034</v>
      </c>
      <c r="D29" s="18">
        <f>'Z5_3'!A24</f>
        <v>7071</v>
      </c>
      <c r="E29" s="19">
        <f t="shared" si="0"/>
        <v>-11.986557132188196</v>
      </c>
      <c r="F29" s="18">
        <v>144</v>
      </c>
      <c r="G29" s="18">
        <f>'Z5_3'!B24</f>
        <v>143</v>
      </c>
      <c r="H29" s="19">
        <f t="shared" si="1"/>
        <v>-0.6944444444444429</v>
      </c>
      <c r="I29" s="18">
        <v>51</v>
      </c>
      <c r="J29" s="32">
        <f t="shared" si="2"/>
        <v>0.6348020911127707</v>
      </c>
      <c r="K29" s="18">
        <f>'Z5_3'!C24</f>
        <v>56</v>
      </c>
      <c r="L29" s="19">
        <f t="shared" si="3"/>
        <v>0.7919671899307029</v>
      </c>
      <c r="M29" s="18">
        <v>22</v>
      </c>
      <c r="N29" s="28">
        <f t="shared" si="4"/>
        <v>0.27383619616629323</v>
      </c>
      <c r="O29" s="18">
        <f>'Z5_3'!D24</f>
        <v>16</v>
      </c>
      <c r="P29" s="19">
        <f t="shared" si="5"/>
        <v>0.2262763399802008</v>
      </c>
    </row>
    <row r="30" spans="1:16" ht="15" customHeight="1">
      <c r="A30" s="7">
        <v>24</v>
      </c>
      <c r="B30" s="2" t="s">
        <v>33</v>
      </c>
      <c r="C30" s="18">
        <v>7184</v>
      </c>
      <c r="D30" s="18">
        <f>'Z5_3'!A25</f>
        <v>6543</v>
      </c>
      <c r="E30" s="19">
        <f t="shared" si="0"/>
        <v>-8.922605790645875</v>
      </c>
      <c r="F30" s="18">
        <v>115</v>
      </c>
      <c r="G30" s="18">
        <f>'Z5_3'!B25</f>
        <v>77</v>
      </c>
      <c r="H30" s="19">
        <f t="shared" si="1"/>
        <v>-33.04347826086956</v>
      </c>
      <c r="I30" s="18">
        <v>29</v>
      </c>
      <c r="J30" s="32">
        <f t="shared" si="2"/>
        <v>0.40367483296213813</v>
      </c>
      <c r="K30" s="18">
        <f>'Z5_3'!C25</f>
        <v>19</v>
      </c>
      <c r="L30" s="19">
        <f t="shared" si="3"/>
        <v>0.2903866727800703</v>
      </c>
      <c r="M30" s="18">
        <v>11</v>
      </c>
      <c r="N30" s="28">
        <f t="shared" si="4"/>
        <v>0.15311804008908686</v>
      </c>
      <c r="O30" s="18">
        <f>'Z5_3'!D25</f>
        <v>12</v>
      </c>
      <c r="P30" s="19">
        <f t="shared" si="5"/>
        <v>0.18340210912425492</v>
      </c>
    </row>
    <row r="31" spans="1:16" ht="15" customHeight="1">
      <c r="A31" s="7">
        <v>25</v>
      </c>
      <c r="B31" s="2" t="s">
        <v>34</v>
      </c>
      <c r="C31" s="18">
        <v>8382</v>
      </c>
      <c r="D31" s="18">
        <f>'Z5_3'!A26</f>
        <v>7019</v>
      </c>
      <c r="E31" s="19">
        <f t="shared" si="0"/>
        <v>-16.26103555237414</v>
      </c>
      <c r="F31" s="18">
        <v>143</v>
      </c>
      <c r="G31" s="18">
        <f>'Z5_3'!B26</f>
        <v>144</v>
      </c>
      <c r="H31" s="19">
        <f t="shared" si="1"/>
        <v>0.6993006993007072</v>
      </c>
      <c r="I31" s="18">
        <v>33</v>
      </c>
      <c r="J31" s="32">
        <f t="shared" si="2"/>
        <v>0.39370078740157477</v>
      </c>
      <c r="K31" s="18">
        <f>'Z5_3'!C26</f>
        <v>38</v>
      </c>
      <c r="L31" s="19">
        <f t="shared" si="3"/>
        <v>0.5413876620601226</v>
      </c>
      <c r="M31" s="18">
        <v>20</v>
      </c>
      <c r="N31" s="28">
        <f t="shared" si="4"/>
        <v>0.23860653781913624</v>
      </c>
      <c r="O31" s="18">
        <f>'Z5_3'!D26</f>
        <v>26</v>
      </c>
      <c r="P31" s="19">
        <f t="shared" si="5"/>
        <v>0.3704231371990312</v>
      </c>
    </row>
    <row r="32" spans="1:16" ht="15" customHeight="1">
      <c r="A32" s="7">
        <v>26</v>
      </c>
      <c r="B32" s="2" t="s">
        <v>35</v>
      </c>
      <c r="C32" s="18">
        <v>25920</v>
      </c>
      <c r="D32" s="18">
        <f>'Z5_3'!A27</f>
        <v>31118</v>
      </c>
      <c r="E32" s="19">
        <f t="shared" si="0"/>
        <v>20.054012345679013</v>
      </c>
      <c r="F32" s="18">
        <v>691</v>
      </c>
      <c r="G32" s="18">
        <f>'Z5_3'!B27</f>
        <v>854</v>
      </c>
      <c r="H32" s="19">
        <f t="shared" si="1"/>
        <v>23.589001447177992</v>
      </c>
      <c r="I32" s="18">
        <v>186</v>
      </c>
      <c r="J32" s="32">
        <f t="shared" si="2"/>
        <v>0.7175925925925926</v>
      </c>
      <c r="K32" s="18">
        <f>'Z5_3'!C27</f>
        <v>222</v>
      </c>
      <c r="L32" s="19">
        <f t="shared" si="3"/>
        <v>0.7134134584484865</v>
      </c>
      <c r="M32" s="18">
        <v>109</v>
      </c>
      <c r="N32" s="28">
        <f t="shared" si="4"/>
        <v>0.4205246913580247</v>
      </c>
      <c r="O32" s="18">
        <f>'Z5_3'!D27</f>
        <v>74</v>
      </c>
      <c r="P32" s="19">
        <f t="shared" si="5"/>
        <v>0.23780448614949545</v>
      </c>
    </row>
    <row r="33" spans="1:16" ht="15" customHeight="1">
      <c r="A33" s="7">
        <v>27</v>
      </c>
      <c r="B33" s="2" t="s">
        <v>36</v>
      </c>
      <c r="C33" s="18">
        <v>0</v>
      </c>
      <c r="D33" s="18">
        <f>'Z5_3'!A28</f>
        <v>0</v>
      </c>
      <c r="E33" s="19"/>
      <c r="F33" s="18">
        <v>0</v>
      </c>
      <c r="G33" s="18">
        <f>'Z5_3'!B28</f>
        <v>0</v>
      </c>
      <c r="H33" s="19">
        <f>IF(F33=0,0,G33/F33*100-100)</f>
        <v>0</v>
      </c>
      <c r="I33" s="18">
        <f>'[1]5_3'!J33</f>
        <v>0</v>
      </c>
      <c r="J33" s="32"/>
      <c r="K33" s="18">
        <f>'Z5_3'!C28</f>
        <v>0</v>
      </c>
      <c r="L33" s="19"/>
      <c r="M33" s="18">
        <f>'[1]5_3'!M33</f>
        <v>0</v>
      </c>
      <c r="N33" s="28"/>
      <c r="O33" s="18">
        <f>'Z5_3'!D28</f>
        <v>0</v>
      </c>
      <c r="P33" s="19"/>
    </row>
    <row r="34" spans="1:16" ht="15" customHeight="1">
      <c r="A34" s="16"/>
      <c r="B34" s="17" t="s">
        <v>37</v>
      </c>
      <c r="C34" s="20">
        <v>281855</v>
      </c>
      <c r="D34" s="20">
        <f>SUM(D7:D33)</f>
        <v>265936</v>
      </c>
      <c r="E34" s="21">
        <f t="shared" si="0"/>
        <v>-5.647939543382236</v>
      </c>
      <c r="F34" s="20">
        <v>5143</v>
      </c>
      <c r="G34" s="20">
        <f>SUM(G7:G33)</f>
        <v>5472</v>
      </c>
      <c r="H34" s="21">
        <f>IF(F34=0,0,G34/F34*100-100)</f>
        <v>6.397044526540924</v>
      </c>
      <c r="I34" s="20">
        <f>SUM(I8:I33)</f>
        <v>1411</v>
      </c>
      <c r="J34" s="21">
        <f>I34/C34*100</f>
        <v>0.5006120168171577</v>
      </c>
      <c r="K34" s="20">
        <f>SUM(K7:K33)</f>
        <v>1528</v>
      </c>
      <c r="L34" s="21">
        <f t="shared" si="3"/>
        <v>0.5745743336742675</v>
      </c>
      <c r="M34" s="20">
        <f>SUM(M8:M33)</f>
        <v>696</v>
      </c>
      <c r="N34" s="21">
        <f t="shared" si="4"/>
        <v>0.24693548100973906</v>
      </c>
      <c r="O34" s="20">
        <f>SUM(O7:O33)</f>
        <v>651</v>
      </c>
      <c r="P34" s="21">
        <f t="shared" si="5"/>
        <v>0.2447957403285001</v>
      </c>
    </row>
    <row r="35" ht="12.75">
      <c r="C35" s="5"/>
    </row>
    <row r="36" ht="12.75">
      <c r="C36" s="5"/>
    </row>
  </sheetData>
  <sheetProtection/>
  <mergeCells count="8">
    <mergeCell ref="O1:P1"/>
    <mergeCell ref="A2:P2"/>
    <mergeCell ref="A4:A5"/>
    <mergeCell ref="B4:B5"/>
    <mergeCell ref="C4:E4"/>
    <mergeCell ref="F4:H4"/>
    <mergeCell ref="I4:L4"/>
    <mergeCell ref="M4:P4"/>
  </mergeCells>
  <conditionalFormatting sqref="C7:P34">
    <cfRule type="cellIs" priority="1" dxfId="14" operator="equal" stopIfTrue="1">
      <formula>0</formula>
    </cfRule>
  </conditionalFormatting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D3" sqref="D3"/>
    </sheetView>
  </sheetViews>
  <sheetFormatPr defaultColWidth="9.00390625" defaultRowHeight="12.75"/>
  <sheetData>
    <row r="1" spans="1:19" ht="12.75">
      <c r="A1" s="6" t="s">
        <v>38</v>
      </c>
      <c r="B1" s="6" t="s">
        <v>39</v>
      </c>
      <c r="C1" s="6" t="s">
        <v>40</v>
      </c>
      <c r="D1" s="6" t="s">
        <v>41</v>
      </c>
      <c r="E1" s="6" t="s">
        <v>42</v>
      </c>
      <c r="F1" s="6" t="s">
        <v>43</v>
      </c>
      <c r="G1" s="6" t="s">
        <v>44</v>
      </c>
      <c r="H1" s="6" t="s">
        <v>45</v>
      </c>
      <c r="I1" s="6" t="s">
        <v>46</v>
      </c>
      <c r="J1" s="6" t="s">
        <v>47</v>
      </c>
      <c r="K1" s="6" t="s">
        <v>48</v>
      </c>
      <c r="L1" s="6" t="s">
        <v>49</v>
      </c>
      <c r="M1" s="6" t="s">
        <v>50</v>
      </c>
      <c r="N1" s="6" t="s">
        <v>51</v>
      </c>
      <c r="O1" s="6" t="s">
        <v>52</v>
      </c>
      <c r="P1" s="6" t="s">
        <v>53</v>
      </c>
      <c r="Q1" s="6" t="s">
        <v>54</v>
      </c>
      <c r="R1" s="6" t="s">
        <v>55</v>
      </c>
      <c r="S1" s="6" t="s">
        <v>56</v>
      </c>
    </row>
    <row r="2" spans="1:15" ht="12.75">
      <c r="A2" s="6">
        <v>0</v>
      </c>
      <c r="B2" s="6">
        <v>0</v>
      </c>
      <c r="C2" s="6">
        <v>0</v>
      </c>
      <c r="D2" s="6">
        <v>0</v>
      </c>
      <c r="O2" s="6">
        <v>0</v>
      </c>
    </row>
    <row r="3" spans="1:15" ht="12.75">
      <c r="A3" s="6">
        <v>12219</v>
      </c>
      <c r="B3" s="6">
        <v>148</v>
      </c>
      <c r="C3" s="6">
        <v>49</v>
      </c>
      <c r="D3" s="6">
        <v>19</v>
      </c>
      <c r="O3" s="6">
        <v>0</v>
      </c>
    </row>
    <row r="4" spans="1:15" ht="12.75">
      <c r="A4" s="6">
        <v>6816</v>
      </c>
      <c r="B4" s="6">
        <v>224</v>
      </c>
      <c r="C4" s="6">
        <v>39</v>
      </c>
      <c r="D4" s="6">
        <v>41</v>
      </c>
      <c r="O4" s="6">
        <v>0</v>
      </c>
    </row>
    <row r="5" spans="1:15" ht="12.75">
      <c r="A5" s="6">
        <v>21141</v>
      </c>
      <c r="B5" s="6">
        <v>372</v>
      </c>
      <c r="C5" s="6">
        <v>103</v>
      </c>
      <c r="D5" s="6">
        <v>33</v>
      </c>
      <c r="O5" s="6">
        <v>0</v>
      </c>
    </row>
    <row r="6" spans="1:15" ht="12.75">
      <c r="A6" s="6">
        <v>11951</v>
      </c>
      <c r="B6" s="6">
        <v>189</v>
      </c>
      <c r="C6" s="6">
        <v>66</v>
      </c>
      <c r="D6" s="6">
        <v>18</v>
      </c>
      <c r="O6" s="6">
        <v>0</v>
      </c>
    </row>
    <row r="7" spans="1:15" ht="12.75">
      <c r="A7" s="6">
        <v>6723</v>
      </c>
      <c r="B7" s="6">
        <v>136</v>
      </c>
      <c r="C7" s="6">
        <v>64</v>
      </c>
      <c r="D7" s="6">
        <v>14</v>
      </c>
      <c r="O7" s="6">
        <v>0</v>
      </c>
    </row>
    <row r="8" spans="1:15" ht="12.75">
      <c r="A8" s="6">
        <v>6755</v>
      </c>
      <c r="B8" s="6">
        <v>188</v>
      </c>
      <c r="C8" s="6">
        <v>60</v>
      </c>
      <c r="D8" s="6">
        <v>28</v>
      </c>
      <c r="O8" s="6">
        <v>0</v>
      </c>
    </row>
    <row r="9" spans="1:15" ht="12.75">
      <c r="A9" s="6">
        <v>10363</v>
      </c>
      <c r="B9" s="6">
        <v>179</v>
      </c>
      <c r="C9" s="6">
        <v>51</v>
      </c>
      <c r="D9" s="6">
        <v>19</v>
      </c>
      <c r="O9" s="6">
        <v>0</v>
      </c>
    </row>
    <row r="10" spans="1:15" ht="12.75">
      <c r="A10" s="6">
        <v>5286</v>
      </c>
      <c r="B10" s="6">
        <v>126</v>
      </c>
      <c r="C10" s="6">
        <v>39</v>
      </c>
      <c r="D10" s="6">
        <v>6</v>
      </c>
      <c r="O10" s="6">
        <v>0</v>
      </c>
    </row>
    <row r="11" spans="1:15" ht="12.75">
      <c r="A11" s="6">
        <v>12273</v>
      </c>
      <c r="B11" s="6">
        <v>376</v>
      </c>
      <c r="C11" s="6">
        <v>94</v>
      </c>
      <c r="D11" s="6">
        <v>50</v>
      </c>
      <c r="O11" s="6">
        <v>0</v>
      </c>
    </row>
    <row r="12" spans="1:15" ht="12.75">
      <c r="A12" s="6">
        <v>5561</v>
      </c>
      <c r="B12" s="6">
        <v>121</v>
      </c>
      <c r="C12" s="6">
        <v>41</v>
      </c>
      <c r="D12" s="6">
        <v>6</v>
      </c>
      <c r="O12" s="6">
        <v>0</v>
      </c>
    </row>
    <row r="13" spans="1:15" ht="12.75">
      <c r="A13" s="6">
        <v>12858</v>
      </c>
      <c r="B13" s="6">
        <v>63</v>
      </c>
      <c r="C13" s="6">
        <v>22</v>
      </c>
      <c r="D13" s="6">
        <v>6</v>
      </c>
      <c r="O13" s="6">
        <v>0</v>
      </c>
    </row>
    <row r="14" spans="1:15" ht="12.75">
      <c r="A14" s="6">
        <v>14617</v>
      </c>
      <c r="B14" s="6">
        <v>407</v>
      </c>
      <c r="C14" s="6">
        <v>68</v>
      </c>
      <c r="D14" s="6">
        <v>70</v>
      </c>
      <c r="O14" s="6">
        <v>0</v>
      </c>
    </row>
    <row r="15" spans="1:15" ht="12.75">
      <c r="A15" s="6">
        <v>7377</v>
      </c>
      <c r="B15" s="6">
        <v>135</v>
      </c>
      <c r="C15" s="6">
        <v>33</v>
      </c>
      <c r="D15" s="6">
        <v>5</v>
      </c>
      <c r="O15" s="6">
        <v>0</v>
      </c>
    </row>
    <row r="16" spans="1:15" ht="12.75">
      <c r="A16" s="6">
        <v>21943</v>
      </c>
      <c r="B16" s="6">
        <v>467</v>
      </c>
      <c r="C16" s="6">
        <v>105</v>
      </c>
      <c r="D16" s="6">
        <v>99</v>
      </c>
      <c r="O16" s="6">
        <v>0</v>
      </c>
    </row>
    <row r="17" spans="1:15" ht="12.75">
      <c r="A17" s="6">
        <v>9298</v>
      </c>
      <c r="B17" s="6">
        <v>108</v>
      </c>
      <c r="C17" s="6">
        <v>31</v>
      </c>
      <c r="D17" s="6">
        <v>10</v>
      </c>
      <c r="O17" s="6">
        <v>0</v>
      </c>
    </row>
    <row r="18" spans="1:15" ht="12.75">
      <c r="A18" s="6">
        <v>5917</v>
      </c>
      <c r="B18" s="6">
        <v>140</v>
      </c>
      <c r="C18" s="6">
        <v>34</v>
      </c>
      <c r="D18" s="6">
        <v>9</v>
      </c>
      <c r="O18" s="6">
        <v>0</v>
      </c>
    </row>
    <row r="19" spans="1:15" ht="12.75">
      <c r="A19" s="6">
        <v>6438</v>
      </c>
      <c r="B19" s="6">
        <v>86</v>
      </c>
      <c r="C19" s="6">
        <v>23</v>
      </c>
      <c r="D19" s="6">
        <v>10</v>
      </c>
      <c r="O19" s="6">
        <v>0</v>
      </c>
    </row>
    <row r="20" spans="1:15" ht="12.75">
      <c r="A20" s="6">
        <v>4178</v>
      </c>
      <c r="B20" s="6">
        <v>63</v>
      </c>
      <c r="C20" s="6">
        <v>25</v>
      </c>
      <c r="D20" s="6">
        <v>6</v>
      </c>
      <c r="O20" s="6">
        <v>0</v>
      </c>
    </row>
    <row r="21" spans="1:15" ht="12.75">
      <c r="A21" s="6">
        <v>17440</v>
      </c>
      <c r="B21" s="6">
        <v>420</v>
      </c>
      <c r="C21" s="6">
        <v>98</v>
      </c>
      <c r="D21" s="6">
        <v>54</v>
      </c>
      <c r="O21" s="6">
        <v>0</v>
      </c>
    </row>
    <row r="22" spans="1:15" ht="12.75">
      <c r="A22" s="6">
        <v>7414</v>
      </c>
      <c r="B22" s="6">
        <v>201</v>
      </c>
      <c r="C22" s="6">
        <v>105</v>
      </c>
      <c r="D22" s="6">
        <v>8</v>
      </c>
      <c r="O22" s="6">
        <v>0</v>
      </c>
    </row>
    <row r="23" spans="1:15" ht="12.75">
      <c r="A23" s="6">
        <v>7617</v>
      </c>
      <c r="B23" s="6">
        <v>105</v>
      </c>
      <c r="C23" s="6">
        <v>43</v>
      </c>
      <c r="D23" s="6">
        <v>12</v>
      </c>
      <c r="O23" s="6">
        <v>0</v>
      </c>
    </row>
    <row r="24" spans="1:15" ht="12.75">
      <c r="A24" s="6">
        <v>7071</v>
      </c>
      <c r="B24" s="6">
        <v>143</v>
      </c>
      <c r="C24" s="6">
        <v>56</v>
      </c>
      <c r="D24" s="6">
        <v>16</v>
      </c>
      <c r="O24" s="6">
        <v>0</v>
      </c>
    </row>
    <row r="25" spans="1:15" ht="12.75">
      <c r="A25" s="6">
        <v>6543</v>
      </c>
      <c r="B25" s="6">
        <v>77</v>
      </c>
      <c r="C25" s="6">
        <v>19</v>
      </c>
      <c r="D25" s="6">
        <v>12</v>
      </c>
      <c r="O25" s="6">
        <v>0</v>
      </c>
    </row>
    <row r="26" spans="1:15" ht="12.75">
      <c r="A26" s="6">
        <v>7019</v>
      </c>
      <c r="B26" s="6">
        <v>144</v>
      </c>
      <c r="C26" s="6">
        <v>38</v>
      </c>
      <c r="D26" s="6">
        <v>26</v>
      </c>
      <c r="O26" s="6">
        <v>0</v>
      </c>
    </row>
    <row r="27" spans="1:15" ht="12.75">
      <c r="A27" s="6">
        <v>31118</v>
      </c>
      <c r="B27" s="6">
        <v>854</v>
      </c>
      <c r="C27" s="6">
        <v>222</v>
      </c>
      <c r="D27" s="6">
        <v>74</v>
      </c>
      <c r="O27" s="6">
        <v>0</v>
      </c>
    </row>
    <row r="28" spans="1:15" ht="12.75">
      <c r="A28" s="6">
        <v>0</v>
      </c>
      <c r="B28" s="6">
        <v>0</v>
      </c>
      <c r="C28" s="6">
        <v>0</v>
      </c>
      <c r="D28" s="6">
        <v>0</v>
      </c>
      <c r="O28" s="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2016-08-17T13:53:33Z</cp:lastPrinted>
  <dcterms:created xsi:type="dcterms:W3CDTF">2011-07-25T07:01:14Z</dcterms:created>
  <dcterms:modified xsi:type="dcterms:W3CDTF">2016-08-17T14:47:19Z</dcterms:modified>
  <cp:category/>
  <cp:version/>
  <cp:contentType/>
  <cp:contentStatus/>
</cp:coreProperties>
</file>